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EIS20222023\EIS 2023 - Designs UK corrected\International comparison\"/>
    </mc:Choice>
  </mc:AlternateContent>
  <xr:revisionPtr revIDLastSave="0" documentId="13_ncr:1_{66418B66-251C-4494-BB21-90B4FBD78C7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nnovation Index" sheetId="187" r:id="rId1"/>
    <sheet name="1.1.1" sheetId="167" r:id="rId2"/>
    <sheet name="1.1.2" sheetId="168" r:id="rId3"/>
    <sheet name="1.2.1" sheetId="169" r:id="rId4"/>
    <sheet name="1.2.2" sheetId="170" r:id="rId5"/>
    <sheet name="2.1.1" sheetId="171" r:id="rId6"/>
    <sheet name="2.1.3" sheetId="172" r:id="rId7"/>
    <sheet name="2.2.1" sheetId="173" r:id="rId8"/>
    <sheet name="2.3.2" sheetId="174" r:id="rId9"/>
    <sheet name="3.1.1" sheetId="175" r:id="rId10"/>
    <sheet name="3.1.2" sheetId="176" r:id="rId11"/>
    <sheet name="3.2.1" sheetId="177" r:id="rId12"/>
    <sheet name="3.2.2" sheetId="178" r:id="rId13"/>
    <sheet name="3.3.1" sheetId="179" r:id="rId14"/>
    <sheet name="3.3.2" sheetId="180" r:id="rId15"/>
    <sheet name="3.3.3" sheetId="181" r:id="rId16"/>
    <sheet name="4.2.1" sheetId="182" r:id="rId17"/>
    <sheet name="4.2.2" sheetId="183" r:id="rId18"/>
    <sheet name="4.3.2" sheetId="184" r:id="rId19"/>
    <sheet name="4.3.3" sheetId="185" r:id="rId20"/>
  </sheets>
  <definedNames>
    <definedName name="__123Graph_A" hidden="1">#REF!</definedName>
    <definedName name="__123Graph_AECTOT" hidden="1">#REF!</definedName>
    <definedName name="__123Graph_B" hidden="1">#REF!</definedName>
    <definedName name="__123Graph_BECTOT" hidden="1">#REF!</definedName>
    <definedName name="__123Graph_C" hidden="1">#REF!</definedName>
    <definedName name="__123Graph_CECTOT" hidden="1">#REF!</definedName>
    <definedName name="__123Graph_D" hidden="1">#REF!</definedName>
    <definedName name="__123Graph_DECTOT" hidden="1">#REF!</definedName>
    <definedName name="__123Graph_E" hidden="1">#REF!</definedName>
    <definedName name="__123Graph_EECTOT" hidden="1">#REF!</definedName>
    <definedName name="__123Graph_X" hidden="1">#REF!</definedName>
    <definedName name="__123Graph_XECTOT" hidden="1">#REF!</definedName>
    <definedName name="_asc1">#REF!</definedName>
    <definedName name="_Order1" hidden="1">0</definedName>
    <definedName name="anberd">#REF!</definedName>
    <definedName name="aqw">#REF!</definedName>
    <definedName name="asc">#REF!</definedName>
    <definedName name="az">#REF!</definedName>
    <definedName name="azert">#REF!</definedName>
    <definedName name="b">#REF!</definedName>
    <definedName name="BLANK_INS">#REF!</definedName>
    <definedName name="CAP_IT">#REF!</definedName>
    <definedName name="CAPit_qphour">#REF!</definedName>
    <definedName name="CAPnit_qphour">#REF!</definedName>
    <definedName name="Coherence1">#REF!</definedName>
    <definedName name="COL_SET">#REF!</definedName>
    <definedName name="ConCAP">#REF!</definedName>
    <definedName name="ConGO">#REF!</definedName>
    <definedName name="ConII">#REF!</definedName>
    <definedName name="ConLAB">#REF!</definedName>
    <definedName name="ConTFP">#REF!</definedName>
    <definedName name="DATA_MOVE">#REF!</definedName>
    <definedName name="dd">#REF!</definedName>
    <definedName name="DEPENSES">#REF!</definedName>
    <definedName name="Evolution">#REF!</definedName>
    <definedName name="FILE_RET">#REF!</definedName>
    <definedName name="Footnotes">#REF!</definedName>
    <definedName name="gg">#REF!</definedName>
    <definedName name="h" hidden="1">#REF!</definedName>
    <definedName name="H_29">#REF!</definedName>
    <definedName name="H_49">#REF!</definedName>
    <definedName name="H_50PLUS">#REF!</definedName>
    <definedName name="H_F">#REF!</definedName>
    <definedName name="H_M">#REF!</definedName>
    <definedName name="Header">#REF!</definedName>
    <definedName name="hightech">#REF!</definedName>
    <definedName name="IIE_D">#REF!</definedName>
    <definedName name="IIE_I">#REF!</definedName>
    <definedName name="IIM_D">#REF!</definedName>
    <definedName name="IIM_I">#REF!</definedName>
    <definedName name="IIS_D">#REF!</definedName>
    <definedName name="IIS_I">#REF!</definedName>
    <definedName name="LINE_DRAW">#REF!</definedName>
    <definedName name="m">#REF!</definedName>
    <definedName name="NAC13D">#REF!</definedName>
    <definedName name="NACE12D">#REF!</definedName>
    <definedName name="PARSE_COL">#REF!</definedName>
    <definedName name="PARSE_TAB">#REF!</definedName>
    <definedName name="percent">#REF!</definedName>
    <definedName name="PERSONNEL">#REF!</definedName>
    <definedName name="Persreg_pc_emp">#REF!</definedName>
    <definedName name="Perssci_FTE_RSE_TOT_T">#REF!</definedName>
    <definedName name="_xlnm.Print_Area">#N/A</definedName>
    <definedName name="PRINT_AREA_MI">#N/A</definedName>
    <definedName name="PRINT_IT">#REF!</definedName>
    <definedName name="_xlnm.Print_Titles">#N/A</definedName>
    <definedName name="Print_Titles_MI">#REF!,#REF!</definedName>
    <definedName name="prix_courants">#REF!</definedName>
    <definedName name="Query1">#REF!</definedName>
    <definedName name="SHEET_INS">#REF!</definedName>
    <definedName name="Sheet1">#REF!</definedName>
    <definedName name="SPSS">#REF!</definedName>
    <definedName name="Stubs">#REF!</definedName>
    <definedName name="Subtitle">#REF!</definedName>
    <definedName name="TAB_PROC">#REF!</definedName>
    <definedName name="Table">#REF!</definedName>
    <definedName name="TABLE1">#REF!</definedName>
    <definedName name="TABLE10">#REF!</definedName>
    <definedName name="TABLE11">#REF!</definedName>
    <definedName name="TABLE12">#REF!</definedName>
    <definedName name="TABLE13">#REF!</definedName>
    <definedName name="TABLE14">#REF!</definedName>
    <definedName name="TABLE15">#REF!</definedName>
    <definedName name="TABLE16">#REF!</definedName>
    <definedName name="TABLE17">#REF!</definedName>
    <definedName name="TABLE18">#REF!</definedName>
    <definedName name="TABLE19">#REF!</definedName>
    <definedName name="TABLE2">#REF!</definedName>
    <definedName name="TABLE20">#REF!</definedName>
    <definedName name="TABLE21">#REF!</definedName>
    <definedName name="TABLE22">#REF!</definedName>
    <definedName name="TABLE3">#REF!</definedName>
    <definedName name="TABLE4">#REF!</definedName>
    <definedName name="TABLE5">#REF!</definedName>
    <definedName name="TABLE6">#REF!</definedName>
    <definedName name="TABLE7">#REF!</definedName>
    <definedName name="TABLE8">#REF!</definedName>
    <definedName name="TABLE9">#REF!</definedName>
    <definedName name="TableBody">#REF!</definedName>
    <definedName name="TFP">#REF!</definedName>
    <definedName name="Title">#REF!</definedName>
    <definedName name="VA">#REF!</definedName>
    <definedName name="XXX">#N/A</definedName>
    <definedName name="ZONE_IMPRES_MI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7" i="171" l="1"/>
  <c r="I7" i="171"/>
  <c r="H7" i="171"/>
  <c r="G7" i="171"/>
  <c r="F7" i="171"/>
  <c r="E7" i="171"/>
  <c r="D7" i="171"/>
  <c r="C7" i="171"/>
  <c r="J11" i="172"/>
  <c r="I11" i="172"/>
  <c r="H11" i="172"/>
  <c r="G11" i="172"/>
  <c r="F11" i="172"/>
  <c r="E11" i="172"/>
  <c r="D11" i="172"/>
  <c r="C11" i="172"/>
  <c r="J7" i="173"/>
  <c r="I7" i="173"/>
  <c r="H7" i="173"/>
  <c r="G7" i="173"/>
  <c r="F7" i="173"/>
  <c r="E7" i="173"/>
  <c r="D7" i="173"/>
  <c r="C7" i="173"/>
  <c r="O2" i="183" l="1" a="1"/>
  <c r="O2" i="183" s="1"/>
  <c r="M2" i="183" a="1"/>
  <c r="M2" i="183" s="1"/>
  <c r="O2" i="169" a="1"/>
  <c r="O2" i="169" s="1"/>
  <c r="M2" i="169" a="1"/>
  <c r="M2" i="169" s="1"/>
  <c r="M2" i="182" a="1"/>
  <c r="M2" i="182" s="1"/>
  <c r="O2" i="182" a="1"/>
  <c r="O2" i="182" s="1"/>
  <c r="M2" i="180" a="1"/>
  <c r="M2" i="180" s="1"/>
  <c r="O2" i="180" a="1"/>
  <c r="O2" i="180" s="1"/>
  <c r="O2" i="181" a="1"/>
  <c r="O2" i="181" s="1"/>
  <c r="M2" i="181" a="1"/>
  <c r="M2" i="181" s="1"/>
  <c r="M2" i="178" a="1"/>
  <c r="M2" i="178" s="1"/>
  <c r="O2" i="178" a="1"/>
  <c r="O2" i="178" s="1"/>
  <c r="M2" i="177" a="1"/>
  <c r="M2" i="177" s="1"/>
  <c r="O2" i="177" a="1"/>
  <c r="O2" i="177" s="1"/>
  <c r="S16" i="176"/>
  <c r="Q16" i="176"/>
  <c r="P16" i="176"/>
  <c r="T10" i="176"/>
  <c r="S10" i="176"/>
  <c r="Q10" i="176"/>
  <c r="O10" i="176"/>
  <c r="N10" i="176"/>
  <c r="M10" i="176"/>
  <c r="T16" i="175"/>
  <c r="S16" i="175"/>
  <c r="Q16" i="175"/>
  <c r="P16" i="175"/>
  <c r="O16" i="175"/>
  <c r="N16" i="175"/>
  <c r="M16" i="175"/>
  <c r="S10" i="175"/>
  <c r="R10" i="175"/>
  <c r="Q10" i="175"/>
  <c r="P10" i="175"/>
  <c r="N10" i="175"/>
  <c r="Q16" i="174"/>
  <c r="P16" i="174"/>
  <c r="T10" i="174"/>
  <c r="S10" i="174"/>
  <c r="Q10" i="174"/>
  <c r="P10" i="174"/>
  <c r="O10" i="174"/>
  <c r="N10" i="174"/>
  <c r="M10" i="174"/>
  <c r="T16" i="174"/>
  <c r="S16" i="174"/>
  <c r="R16" i="174"/>
  <c r="O16" i="174"/>
  <c r="N16" i="174"/>
  <c r="M16" i="174"/>
  <c r="R10" i="174"/>
  <c r="R16" i="175"/>
  <c r="T10" i="175"/>
  <c r="O10" i="175"/>
  <c r="M10" i="175"/>
  <c r="T16" i="176"/>
  <c r="R16" i="176"/>
  <c r="O16" i="176"/>
  <c r="N16" i="176"/>
  <c r="M16" i="176"/>
  <c r="R10" i="176"/>
  <c r="P10" i="176"/>
  <c r="Q16" i="177"/>
  <c r="P16" i="177"/>
  <c r="O16" i="177"/>
  <c r="N16" i="177"/>
  <c r="M16" i="177"/>
  <c r="T16" i="177"/>
  <c r="S16" i="177"/>
  <c r="R16" i="177"/>
  <c r="T10" i="177"/>
  <c r="S10" i="177"/>
  <c r="R10" i="177"/>
  <c r="Q10" i="177"/>
  <c r="P10" i="177"/>
  <c r="O10" i="177"/>
  <c r="N10" i="177"/>
  <c r="M10" i="177"/>
  <c r="M2" i="174" l="1" a="1"/>
  <c r="M2" i="174" s="1"/>
  <c r="O2" i="174" a="1"/>
  <c r="O2" i="174" s="1"/>
  <c r="O2" i="172" a="1"/>
  <c r="O2" i="172" s="1"/>
  <c r="M2" i="172" a="1"/>
  <c r="M2" i="172" s="1"/>
  <c r="O2" i="173" a="1"/>
  <c r="O2" i="173" s="1"/>
  <c r="M2" i="173" a="1"/>
  <c r="M2" i="173" s="1"/>
  <c r="O2" i="171" a="1"/>
  <c r="O2" i="171" s="1"/>
  <c r="M2" i="171" a="1"/>
  <c r="M2" i="171" s="1"/>
  <c r="O2" i="168" a="1"/>
  <c r="O2" i="168" s="1"/>
  <c r="M2" i="168" a="1"/>
  <c r="M2" i="168" s="1"/>
  <c r="O2" i="170" a="1"/>
  <c r="O2" i="170" s="1"/>
  <c r="M2" i="170" a="1"/>
  <c r="M2" i="170" s="1"/>
  <c r="M2" i="176" a="1"/>
  <c r="M2" i="176" s="1"/>
  <c r="O2" i="176" a="1"/>
  <c r="O2" i="176" s="1"/>
  <c r="M2" i="175" a="1"/>
  <c r="M2" i="175" s="1"/>
  <c r="O2" i="175" a="1"/>
  <c r="O2" i="175" s="1"/>
  <c r="AA10" i="175"/>
  <c r="AK10" i="175" s="1"/>
  <c r="AA16" i="174"/>
  <c r="AK16" i="174" s="1"/>
  <c r="Y10" i="174"/>
  <c r="AI10" i="174" s="1"/>
  <c r="AA10" i="176"/>
  <c r="AK10" i="176" s="1"/>
  <c r="AA16" i="175"/>
  <c r="AK16" i="175" s="1"/>
  <c r="AA16" i="176"/>
  <c r="AK16" i="176" s="1"/>
  <c r="AC10" i="175"/>
  <c r="AM10" i="175" s="1"/>
  <c r="W10" i="174"/>
  <c r="AG10" i="174" s="1"/>
  <c r="W10" i="176"/>
  <c r="AG10" i="176" s="1"/>
  <c r="AD10" i="177"/>
  <c r="AN10" i="177" s="1"/>
  <c r="Y16" i="176"/>
  <c r="AI16" i="176" s="1"/>
  <c r="X16" i="175"/>
  <c r="AH16" i="175" s="1"/>
  <c r="X10" i="174"/>
  <c r="AH10" i="174" s="1"/>
  <c r="X10" i="176"/>
  <c r="AH10" i="176" s="1"/>
  <c r="W16" i="175"/>
  <c r="AG16" i="175" s="1"/>
  <c r="AB16" i="177"/>
  <c r="AL16" i="177" s="1"/>
  <c r="Z16" i="176"/>
  <c r="AJ16" i="176" s="1"/>
  <c r="Z16" i="175"/>
  <c r="AJ16" i="175" s="1"/>
  <c r="Y16" i="175"/>
  <c r="AI16" i="175" s="1"/>
  <c r="Y10" i="176"/>
  <c r="AI10" i="176" s="1"/>
  <c r="AC16" i="177"/>
  <c r="AM16" i="177" s="1"/>
  <c r="Z10" i="174"/>
  <c r="AJ10" i="174" s="1"/>
  <c r="AA10" i="174"/>
  <c r="AK10" i="174" s="1"/>
  <c r="Z16" i="174"/>
  <c r="AJ16" i="174" s="1"/>
  <c r="X16" i="176"/>
  <c r="AH16" i="176" s="1"/>
  <c r="AC16" i="176"/>
  <c r="AM16" i="176" s="1"/>
  <c r="AC10" i="177"/>
  <c r="AM10" i="177" s="1"/>
  <c r="AD10" i="174"/>
  <c r="AN10" i="174" s="1"/>
  <c r="W10" i="175"/>
  <c r="AG10" i="175" s="1"/>
  <c r="AB16" i="176"/>
  <c r="AL16" i="176" s="1"/>
  <c r="Z16" i="177"/>
  <c r="AJ16" i="177" s="1"/>
  <c r="W16" i="174"/>
  <c r="AG16" i="174" s="1"/>
  <c r="AD16" i="177"/>
  <c r="AN16" i="177" s="1"/>
  <c r="AC10" i="174"/>
  <c r="AM10" i="174" s="1"/>
  <c r="X16" i="177"/>
  <c r="AH16" i="177" s="1"/>
  <c r="Y10" i="175"/>
  <c r="AI10" i="175" s="1"/>
  <c r="AA16" i="177"/>
  <c r="AK16" i="177" s="1"/>
  <c r="Z10" i="175"/>
  <c r="AJ10" i="175" s="1"/>
  <c r="X16" i="174"/>
  <c r="AH16" i="174" s="1"/>
  <c r="X10" i="175"/>
  <c r="AH10" i="175" s="1"/>
  <c r="W10" i="177"/>
  <c r="AG10" i="177" s="1"/>
  <c r="Z10" i="176"/>
  <c r="AJ10" i="176" s="1"/>
  <c r="Y16" i="174"/>
  <c r="AI16" i="174" s="1"/>
  <c r="Y10" i="177"/>
  <c r="AI10" i="177" s="1"/>
  <c r="AB10" i="174"/>
  <c r="AL10" i="174" s="1"/>
  <c r="W16" i="177"/>
  <c r="AG16" i="177" s="1"/>
  <c r="AD16" i="176"/>
  <c r="AN16" i="176" s="1"/>
  <c r="Y16" i="177"/>
  <c r="AI16" i="177" s="1"/>
  <c r="X10" i="177"/>
  <c r="AH10" i="177" s="1"/>
  <c r="AB10" i="176"/>
  <c r="AL10" i="176" s="1"/>
  <c r="AC10" i="176"/>
  <c r="AM10" i="176" s="1"/>
  <c r="AB10" i="175"/>
  <c r="AL10" i="175" s="1"/>
  <c r="Z10" i="177"/>
  <c r="AJ10" i="177" s="1"/>
  <c r="AB16" i="174"/>
  <c r="AL16" i="174" s="1"/>
  <c r="AC16" i="174"/>
  <c r="AM16" i="174" s="1"/>
  <c r="AD10" i="175"/>
  <c r="AN10" i="175" s="1"/>
  <c r="AB16" i="175"/>
  <c r="AL16" i="175" s="1"/>
  <c r="AA10" i="177"/>
  <c r="AK10" i="177" s="1"/>
  <c r="AD10" i="176"/>
  <c r="AN10" i="176" s="1"/>
  <c r="AC16" i="175"/>
  <c r="AM16" i="175" s="1"/>
  <c r="AB10" i="177"/>
  <c r="AL10" i="177" s="1"/>
  <c r="W16" i="176"/>
  <c r="AG16" i="176" s="1"/>
  <c r="AD16" i="175"/>
  <c r="AN16" i="175" s="1"/>
  <c r="AD16" i="174"/>
  <c r="AN16" i="174" s="1"/>
  <c r="O10" i="168" l="1"/>
  <c r="M11" i="168"/>
  <c r="S8" i="168"/>
  <c r="R5" i="168"/>
  <c r="T13" i="168"/>
  <c r="T12" i="168"/>
  <c r="T9" i="168"/>
  <c r="T8" i="168"/>
  <c r="T7" i="168"/>
  <c r="T6" i="168"/>
  <c r="T5" i="168"/>
  <c r="S13" i="168"/>
  <c r="R6" i="168"/>
  <c r="S14" i="168"/>
  <c r="S9" i="168"/>
  <c r="S6" i="168"/>
  <c r="R14" i="168"/>
  <c r="R13" i="168"/>
  <c r="R12" i="168"/>
  <c r="Q14" i="168"/>
  <c r="Q13" i="168"/>
  <c r="Q12" i="168"/>
  <c r="Q9" i="168"/>
  <c r="Q8" i="168"/>
  <c r="Q7" i="168"/>
  <c r="Q5" i="168"/>
  <c r="N5" i="168"/>
  <c r="O14" i="168"/>
  <c r="O13" i="168"/>
  <c r="O12" i="168"/>
  <c r="O9" i="168"/>
  <c r="O8" i="168"/>
  <c r="O7" i="168"/>
  <c r="O6" i="168"/>
  <c r="O5" i="168"/>
  <c r="N12" i="168"/>
  <c r="N8" i="168"/>
  <c r="N7" i="168"/>
  <c r="N13" i="168"/>
  <c r="N9" i="168"/>
  <c r="N6" i="168"/>
  <c r="R9" i="168"/>
  <c r="M14" i="168"/>
  <c r="M13" i="168"/>
  <c r="M12" i="168"/>
  <c r="M9" i="168"/>
  <c r="M8" i="168"/>
  <c r="M7" i="168"/>
  <c r="M6" i="168"/>
  <c r="M5" i="168"/>
  <c r="S7" i="168"/>
  <c r="R7" i="168"/>
  <c r="P15" i="168"/>
  <c r="S5" i="168"/>
  <c r="R8" i="168"/>
  <c r="P5" i="168"/>
  <c r="P14" i="168"/>
  <c r="P6" i="168"/>
  <c r="T15" i="168"/>
  <c r="P8" i="168"/>
  <c r="Q15" i="168"/>
  <c r="R15" i="168"/>
  <c r="M15" i="168"/>
  <c r="P13" i="168"/>
  <c r="P9" i="168"/>
  <c r="P12" i="168"/>
  <c r="P7" i="168"/>
  <c r="N15" i="168"/>
  <c r="O15" i="168"/>
  <c r="O11" i="168"/>
  <c r="T11" i="168"/>
  <c r="P11" i="168"/>
  <c r="R11" i="168"/>
  <c r="S11" i="168"/>
  <c r="Q11" i="168"/>
  <c r="N11" i="168"/>
  <c r="T16" i="183" l="1"/>
  <c r="N16" i="183"/>
  <c r="S16" i="183"/>
  <c r="R16" i="183"/>
  <c r="T10" i="183"/>
  <c r="S10" i="183"/>
  <c r="R10" i="183"/>
  <c r="Q10" i="183"/>
  <c r="P10" i="183"/>
  <c r="O10" i="183"/>
  <c r="N10" i="183"/>
  <c r="M10" i="183"/>
  <c r="M16" i="183"/>
  <c r="Q16" i="183"/>
  <c r="P16" i="183"/>
  <c r="O16" i="183"/>
  <c r="N16" i="182"/>
  <c r="M16" i="182"/>
  <c r="O10" i="182"/>
  <c r="N10" i="182"/>
  <c r="M10" i="182"/>
  <c r="T10" i="182"/>
  <c r="S10" i="182"/>
  <c r="R10" i="182"/>
  <c r="Q10" i="182"/>
  <c r="P10" i="182"/>
  <c r="T16" i="182"/>
  <c r="S16" i="182"/>
  <c r="O16" i="182"/>
  <c r="R16" i="182"/>
  <c r="Q16" i="182"/>
  <c r="P16" i="182"/>
  <c r="O10" i="181"/>
  <c r="N10" i="181"/>
  <c r="M10" i="181"/>
  <c r="T16" i="181"/>
  <c r="R16" i="181"/>
  <c r="P16" i="181"/>
  <c r="O16" i="181"/>
  <c r="N16" i="181"/>
  <c r="S16" i="181"/>
  <c r="P10" i="181"/>
  <c r="Q16" i="181"/>
  <c r="M16" i="181"/>
  <c r="S10" i="181"/>
  <c r="T10" i="181"/>
  <c r="R10" i="181"/>
  <c r="Q10" i="181"/>
  <c r="Q10" i="180"/>
  <c r="P10" i="180"/>
  <c r="O10" i="180"/>
  <c r="N10" i="180"/>
  <c r="T16" i="180"/>
  <c r="S16" i="180"/>
  <c r="R16" i="180"/>
  <c r="P16" i="180"/>
  <c r="O16" i="180"/>
  <c r="R10" i="180"/>
  <c r="N16" i="180"/>
  <c r="M16" i="180"/>
  <c r="Q16" i="180"/>
  <c r="M10" i="180"/>
  <c r="T10" i="180"/>
  <c r="S10" i="180"/>
  <c r="Q10" i="178"/>
  <c r="P10" i="178"/>
  <c r="N10" i="178"/>
  <c r="M10" i="178"/>
  <c r="T16" i="178"/>
  <c r="R16" i="178"/>
  <c r="P16" i="178"/>
  <c r="R10" i="178"/>
  <c r="N16" i="178"/>
  <c r="S16" i="178"/>
  <c r="Q16" i="178"/>
  <c r="O16" i="178"/>
  <c r="M16" i="178"/>
  <c r="T10" i="178"/>
  <c r="S10" i="178"/>
  <c r="O10" i="178"/>
  <c r="O10" i="169"/>
  <c r="N10" i="169"/>
  <c r="M10" i="169"/>
  <c r="R16" i="169"/>
  <c r="Q16" i="169"/>
  <c r="O16" i="169"/>
  <c r="N16" i="169"/>
  <c r="M16" i="169"/>
  <c r="T16" i="169"/>
  <c r="S16" i="169"/>
  <c r="Q10" i="169"/>
  <c r="P16" i="169"/>
  <c r="T10" i="169"/>
  <c r="S10" i="169"/>
  <c r="P10" i="169"/>
  <c r="R10" i="169"/>
  <c r="N11" i="178"/>
  <c r="M11" i="169"/>
  <c r="R10" i="173"/>
  <c r="Q10" i="173"/>
  <c r="M10" i="173"/>
  <c r="T10" i="173"/>
  <c r="S10" i="173"/>
  <c r="P10" i="173"/>
  <c r="T16" i="173"/>
  <c r="O10" i="173"/>
  <c r="P16" i="173"/>
  <c r="O16" i="173"/>
  <c r="N16" i="173"/>
  <c r="S16" i="173"/>
  <c r="R16" i="173"/>
  <c r="Q16" i="173"/>
  <c r="M16" i="173"/>
  <c r="N10" i="173"/>
  <c r="N11" i="181"/>
  <c r="M16" i="172"/>
  <c r="S10" i="172"/>
  <c r="R10" i="172"/>
  <c r="Q10" i="172"/>
  <c r="M10" i="172"/>
  <c r="T10" i="172"/>
  <c r="P10" i="172"/>
  <c r="T16" i="172"/>
  <c r="O10" i="172"/>
  <c r="N16" i="172"/>
  <c r="Q16" i="172"/>
  <c r="S16" i="172"/>
  <c r="N10" i="172"/>
  <c r="O16" i="172"/>
  <c r="P16" i="172"/>
  <c r="R16" i="172"/>
  <c r="P16" i="171"/>
  <c r="O16" i="171"/>
  <c r="S16" i="171"/>
  <c r="R16" i="171"/>
  <c r="N16" i="171"/>
  <c r="M16" i="171"/>
  <c r="S10" i="171"/>
  <c r="R10" i="171"/>
  <c r="M10" i="171"/>
  <c r="T10" i="171"/>
  <c r="Q16" i="171"/>
  <c r="Q10" i="171"/>
  <c r="P10" i="171"/>
  <c r="O10" i="171"/>
  <c r="T16" i="171"/>
  <c r="N10" i="171"/>
  <c r="N11" i="173"/>
  <c r="M11" i="175"/>
  <c r="W11" i="175" s="1"/>
  <c r="N11" i="170"/>
  <c r="O10" i="170"/>
  <c r="M10" i="170"/>
  <c r="R10" i="170"/>
  <c r="Q10" i="170"/>
  <c r="P10" i="170"/>
  <c r="Q16" i="170"/>
  <c r="P16" i="170"/>
  <c r="T16" i="170"/>
  <c r="S16" i="170"/>
  <c r="N16" i="170"/>
  <c r="M16" i="170"/>
  <c r="T10" i="170"/>
  <c r="S10" i="170"/>
  <c r="N10" i="170"/>
  <c r="O16" i="170"/>
  <c r="R16" i="170"/>
  <c r="M11" i="172"/>
  <c r="W11" i="172" s="1"/>
  <c r="P10" i="168"/>
  <c r="N10" i="168"/>
  <c r="M16" i="168"/>
  <c r="N16" i="168"/>
  <c r="O16" i="168"/>
  <c r="Q16" i="168"/>
  <c r="R16" i="168"/>
  <c r="M11" i="181"/>
  <c r="S16" i="168"/>
  <c r="T16" i="168"/>
  <c r="R10" i="168"/>
  <c r="T10" i="168"/>
  <c r="P16" i="168"/>
  <c r="M10" i="168"/>
  <c r="S10" i="168"/>
  <c r="Q10" i="168"/>
  <c r="O14" i="182"/>
  <c r="O13" i="182"/>
  <c r="O12" i="182"/>
  <c r="O9" i="182"/>
  <c r="O8" i="182"/>
  <c r="O7" i="182"/>
  <c r="O6" i="182"/>
  <c r="O5" i="182"/>
  <c r="N14" i="182"/>
  <c r="N13" i="182"/>
  <c r="N12" i="182"/>
  <c r="N9" i="182"/>
  <c r="N8" i="182"/>
  <c r="N7" i="182"/>
  <c r="N6" i="182"/>
  <c r="N5" i="182"/>
  <c r="M14" i="182"/>
  <c r="M13" i="182"/>
  <c r="M12" i="182"/>
  <c r="M9" i="182"/>
  <c r="M8" i="182"/>
  <c r="M7" i="182"/>
  <c r="M6" i="182"/>
  <c r="M5" i="182"/>
  <c r="T15" i="182"/>
  <c r="S15" i="182"/>
  <c r="R15" i="182"/>
  <c r="Q15" i="182"/>
  <c r="P15" i="182"/>
  <c r="T12" i="182"/>
  <c r="S5" i="182"/>
  <c r="R9" i="182"/>
  <c r="Q13" i="182"/>
  <c r="S8" i="182"/>
  <c r="T13" i="182"/>
  <c r="P14" i="182"/>
  <c r="S14" i="182"/>
  <c r="R12" i="182"/>
  <c r="Q12" i="182"/>
  <c r="O15" i="182"/>
  <c r="S6" i="182"/>
  <c r="P7" i="182"/>
  <c r="T6" i="182"/>
  <c r="P13" i="182"/>
  <c r="P12" i="182"/>
  <c r="Q8" i="182"/>
  <c r="S7" i="182"/>
  <c r="R7" i="182"/>
  <c r="Q14" i="182"/>
  <c r="P8" i="182"/>
  <c r="S12" i="182"/>
  <c r="T14" i="182"/>
  <c r="Q5" i="182"/>
  <c r="P5" i="182"/>
  <c r="R5" i="182"/>
  <c r="S13" i="182"/>
  <c r="R6" i="182"/>
  <c r="R8" i="182"/>
  <c r="T9" i="182"/>
  <c r="T8" i="182"/>
  <c r="Q9" i="182"/>
  <c r="T7" i="182"/>
  <c r="R14" i="182"/>
  <c r="Q6" i="182"/>
  <c r="R13" i="182"/>
  <c r="M15" i="182"/>
  <c r="Q7" i="182"/>
  <c r="P9" i="182"/>
  <c r="N15" i="182"/>
  <c r="P6" i="182"/>
  <c r="S9" i="182"/>
  <c r="T5" i="182"/>
  <c r="P11" i="182"/>
  <c r="R11" i="182"/>
  <c r="Q11" i="182"/>
  <c r="O11" i="182"/>
  <c r="S11" i="182"/>
  <c r="T11" i="182"/>
  <c r="M11" i="182"/>
  <c r="S15" i="168"/>
  <c r="S12" i="168"/>
  <c r="N14" i="168"/>
  <c r="Q6" i="168"/>
  <c r="X2" i="168" s="1"/>
  <c r="T14" i="168"/>
  <c r="Q15" i="183"/>
  <c r="P15" i="183"/>
  <c r="O15" i="183"/>
  <c r="N15" i="183"/>
  <c r="M15" i="183"/>
  <c r="T14" i="183"/>
  <c r="T13" i="183"/>
  <c r="T12" i="183"/>
  <c r="T9" i="183"/>
  <c r="T8" i="183"/>
  <c r="T7" i="183"/>
  <c r="T6" i="183"/>
  <c r="T5" i="183"/>
  <c r="R14" i="183"/>
  <c r="S9" i="183"/>
  <c r="S5" i="183"/>
  <c r="R9" i="183"/>
  <c r="R5" i="183"/>
  <c r="S12" i="183"/>
  <c r="R8" i="183"/>
  <c r="R12" i="183"/>
  <c r="S6" i="183"/>
  <c r="R6" i="183"/>
  <c r="S8" i="183"/>
  <c r="S13" i="183"/>
  <c r="R13" i="183"/>
  <c r="S7" i="183"/>
  <c r="R7" i="183"/>
  <c r="S14" i="183"/>
  <c r="O8" i="183"/>
  <c r="N7" i="183"/>
  <c r="R15" i="183"/>
  <c r="Q13" i="183"/>
  <c r="N14" i="183"/>
  <c r="M6" i="183"/>
  <c r="M12" i="183"/>
  <c r="M13" i="183"/>
  <c r="P6" i="183"/>
  <c r="Q7" i="183"/>
  <c r="N13" i="183"/>
  <c r="O12" i="183"/>
  <c r="N8" i="183"/>
  <c r="P13" i="183"/>
  <c r="N5" i="183"/>
  <c r="O5" i="183"/>
  <c r="M14" i="183"/>
  <c r="Q14" i="183"/>
  <c r="P7" i="183"/>
  <c r="N9" i="183"/>
  <c r="O9" i="183"/>
  <c r="Q5" i="183"/>
  <c r="O13" i="183"/>
  <c r="Q8" i="183"/>
  <c r="Q12" i="183"/>
  <c r="M8" i="183"/>
  <c r="M5" i="183"/>
  <c r="T15" i="183"/>
  <c r="P5" i="183"/>
  <c r="Q9" i="183"/>
  <c r="M7" i="183"/>
  <c r="O7" i="183"/>
  <c r="O6" i="183"/>
  <c r="Q6" i="183"/>
  <c r="S15" i="183"/>
  <c r="P9" i="183"/>
  <c r="N12" i="183"/>
  <c r="M9" i="183"/>
  <c r="N6" i="183"/>
  <c r="P8" i="183"/>
  <c r="P14" i="183"/>
  <c r="P12" i="183"/>
  <c r="O14" i="183"/>
  <c r="O11" i="183"/>
  <c r="R11" i="183"/>
  <c r="S11" i="183"/>
  <c r="Q11" i="183"/>
  <c r="T11" i="183"/>
  <c r="P11" i="183"/>
  <c r="N11" i="174"/>
  <c r="X11" i="174" s="1"/>
  <c r="M11" i="183"/>
  <c r="N11" i="182"/>
  <c r="N11" i="183"/>
  <c r="S14" i="181"/>
  <c r="S13" i="181"/>
  <c r="S12" i="181"/>
  <c r="Q14" i="181"/>
  <c r="Q13" i="181"/>
  <c r="Q12" i="181"/>
  <c r="M14" i="181"/>
  <c r="T15" i="181"/>
  <c r="P15" i="181"/>
  <c r="O15" i="181"/>
  <c r="N15" i="181"/>
  <c r="S8" i="181"/>
  <c r="S9" i="181"/>
  <c r="R7" i="181"/>
  <c r="R6" i="181"/>
  <c r="R5" i="181"/>
  <c r="R15" i="181"/>
  <c r="Q7" i="181"/>
  <c r="Q6" i="181"/>
  <c r="Q5" i="181"/>
  <c r="P7" i="181"/>
  <c r="P6" i="181"/>
  <c r="P5" i="181"/>
  <c r="O7" i="181"/>
  <c r="O6" i="181"/>
  <c r="O5" i="181"/>
  <c r="N7" i="181"/>
  <c r="N6" i="181"/>
  <c r="N5" i="181"/>
  <c r="M7" i="181"/>
  <c r="M6" i="181"/>
  <c r="M5" i="181"/>
  <c r="S5" i="181"/>
  <c r="N8" i="181"/>
  <c r="T12" i="181"/>
  <c r="S7" i="181"/>
  <c r="M8" i="181"/>
  <c r="P9" i="181"/>
  <c r="T5" i="181"/>
  <c r="N13" i="181"/>
  <c r="O9" i="181"/>
  <c r="N12" i="181"/>
  <c r="P8" i="181"/>
  <c r="P14" i="181"/>
  <c r="T7" i="181"/>
  <c r="R14" i="181"/>
  <c r="M12" i="181"/>
  <c r="R13" i="181"/>
  <c r="O8" i="181"/>
  <c r="R9" i="181"/>
  <c r="T8" i="181"/>
  <c r="S6" i="181"/>
  <c r="N9" i="181"/>
  <c r="M15" i="181"/>
  <c r="Q9" i="181"/>
  <c r="P12" i="181"/>
  <c r="N14" i="181"/>
  <c r="O12" i="181"/>
  <c r="T13" i="181"/>
  <c r="T6" i="181"/>
  <c r="P13" i="181"/>
  <c r="S15" i="181"/>
  <c r="O14" i="181"/>
  <c r="T14" i="181"/>
  <c r="R8" i="181"/>
  <c r="T9" i="181"/>
  <c r="M13" i="181"/>
  <c r="M9" i="181"/>
  <c r="R12" i="181"/>
  <c r="O13" i="181"/>
  <c r="Q8" i="181"/>
  <c r="Q15" i="181"/>
  <c r="P11" i="181"/>
  <c r="O11" i="181"/>
  <c r="R11" i="181"/>
  <c r="S11" i="181"/>
  <c r="T11" i="181"/>
  <c r="Q11" i="181"/>
  <c r="S6" i="169"/>
  <c r="P14" i="169"/>
  <c r="P13" i="169"/>
  <c r="P12" i="169"/>
  <c r="P9" i="169"/>
  <c r="P8" i="169"/>
  <c r="P7" i="169"/>
  <c r="P6" i="169"/>
  <c r="P5" i="169"/>
  <c r="S13" i="169"/>
  <c r="S5" i="169"/>
  <c r="S7" i="169"/>
  <c r="R15" i="169"/>
  <c r="S9" i="169"/>
  <c r="Q15" i="169"/>
  <c r="S8" i="169"/>
  <c r="M15" i="169"/>
  <c r="S14" i="169"/>
  <c r="O15" i="169"/>
  <c r="N15" i="169"/>
  <c r="T14" i="169"/>
  <c r="T13" i="169"/>
  <c r="T12" i="169"/>
  <c r="T9" i="169"/>
  <c r="T8" i="169"/>
  <c r="T7" i="169"/>
  <c r="T6" i="169"/>
  <c r="T5" i="169"/>
  <c r="S12" i="169"/>
  <c r="O8" i="169"/>
  <c r="O12" i="169"/>
  <c r="N6" i="169"/>
  <c r="M13" i="169"/>
  <c r="R8" i="169"/>
  <c r="T15" i="169"/>
  <c r="O14" i="169"/>
  <c r="Q13" i="169"/>
  <c r="O9" i="169"/>
  <c r="Q6" i="169"/>
  <c r="M12" i="169"/>
  <c r="P15" i="169"/>
  <c r="Q8" i="169"/>
  <c r="M14" i="169"/>
  <c r="Q12" i="169"/>
  <c r="R7" i="169"/>
  <c r="N13" i="169"/>
  <c r="M7" i="169"/>
  <c r="Q5" i="169"/>
  <c r="Q14" i="169"/>
  <c r="R13" i="169"/>
  <c r="Q7" i="169"/>
  <c r="S15" i="169"/>
  <c r="Q9" i="169"/>
  <c r="O5" i="169"/>
  <c r="M6" i="169"/>
  <c r="N12" i="169"/>
  <c r="R9" i="169"/>
  <c r="N8" i="169"/>
  <c r="M5" i="169"/>
  <c r="N14" i="169"/>
  <c r="M8" i="169"/>
  <c r="R6" i="169"/>
  <c r="M9" i="169"/>
  <c r="R12" i="169"/>
  <c r="O13" i="169"/>
  <c r="N5" i="169"/>
  <c r="O6" i="169"/>
  <c r="R14" i="169"/>
  <c r="N7" i="169"/>
  <c r="O7" i="169"/>
  <c r="N9" i="169"/>
  <c r="R5" i="169"/>
  <c r="T11" i="169"/>
  <c r="P11" i="169"/>
  <c r="S11" i="169"/>
  <c r="R11" i="169"/>
  <c r="Q11" i="169"/>
  <c r="O11" i="169"/>
  <c r="R14" i="175"/>
  <c r="R13" i="175"/>
  <c r="R12" i="175"/>
  <c r="R9" i="175"/>
  <c r="Q15" i="175"/>
  <c r="N15" i="175"/>
  <c r="M15" i="175"/>
  <c r="R6" i="175"/>
  <c r="T5" i="175"/>
  <c r="T12" i="175"/>
  <c r="R5" i="175"/>
  <c r="T13" i="175"/>
  <c r="T14" i="175"/>
  <c r="P15" i="175"/>
  <c r="T8" i="175"/>
  <c r="T9" i="175"/>
  <c r="R8" i="175"/>
  <c r="T7" i="175"/>
  <c r="S7" i="175"/>
  <c r="R7" i="175"/>
  <c r="O15" i="175"/>
  <c r="T6" i="175"/>
  <c r="S6" i="175"/>
  <c r="M14" i="175"/>
  <c r="M13" i="175"/>
  <c r="N9" i="175"/>
  <c r="N7" i="175"/>
  <c r="S8" i="175"/>
  <c r="Q14" i="175"/>
  <c r="S14" i="175"/>
  <c r="N14" i="175"/>
  <c r="O5" i="175"/>
  <c r="P8" i="175"/>
  <c r="S9" i="175"/>
  <c r="S15" i="175"/>
  <c r="M6" i="175"/>
  <c r="Q5" i="175"/>
  <c r="Q6" i="175"/>
  <c r="P9" i="175"/>
  <c r="S13" i="175"/>
  <c r="R15" i="175"/>
  <c r="M5" i="175"/>
  <c r="P12" i="175"/>
  <c r="O7" i="175"/>
  <c r="P13" i="175"/>
  <c r="O12" i="175"/>
  <c r="N12" i="175"/>
  <c r="Q13" i="175"/>
  <c r="O6" i="175"/>
  <c r="M8" i="175"/>
  <c r="O13" i="175"/>
  <c r="M9" i="175"/>
  <c r="Q8" i="175"/>
  <c r="P14" i="175"/>
  <c r="M7" i="175"/>
  <c r="Q7" i="175"/>
  <c r="Q9" i="175"/>
  <c r="S12" i="175"/>
  <c r="O8" i="175"/>
  <c r="T15" i="175"/>
  <c r="O9" i="175"/>
  <c r="M12" i="175"/>
  <c r="P5" i="175"/>
  <c r="P6" i="175"/>
  <c r="S5" i="175"/>
  <c r="N13" i="175"/>
  <c r="O14" i="175"/>
  <c r="N5" i="175"/>
  <c r="N6" i="175"/>
  <c r="P7" i="175"/>
  <c r="Q12" i="175"/>
  <c r="N8" i="175"/>
  <c r="O11" i="175"/>
  <c r="Y11" i="175" s="1"/>
  <c r="Q11" i="175"/>
  <c r="AA11" i="175" s="1"/>
  <c r="S11" i="175"/>
  <c r="AC11" i="175" s="1"/>
  <c r="P11" i="175"/>
  <c r="Z11" i="175" s="1"/>
  <c r="R11" i="175"/>
  <c r="AB11" i="175" s="1"/>
  <c r="T11" i="175"/>
  <c r="AD11" i="175" s="1"/>
  <c r="T15" i="180"/>
  <c r="S15" i="180"/>
  <c r="O8" i="180"/>
  <c r="M6" i="180"/>
  <c r="R15" i="180"/>
  <c r="M9" i="180"/>
  <c r="P15" i="180"/>
  <c r="O15" i="180"/>
  <c r="N15" i="180"/>
  <c r="M14" i="180"/>
  <c r="M13" i="180"/>
  <c r="O7" i="180"/>
  <c r="O5" i="180"/>
  <c r="R6" i="180"/>
  <c r="M7" i="180"/>
  <c r="M5" i="180"/>
  <c r="O9" i="180"/>
  <c r="N9" i="180"/>
  <c r="N5" i="180"/>
  <c r="O6" i="180"/>
  <c r="O14" i="180"/>
  <c r="S14" i="180"/>
  <c r="Q6" i="180"/>
  <c r="S9" i="180"/>
  <c r="S8" i="180"/>
  <c r="O13" i="180"/>
  <c r="N12" i="180"/>
  <c r="N13" i="180"/>
  <c r="N8" i="180"/>
  <c r="N7" i="180"/>
  <c r="S6" i="180"/>
  <c r="P9" i="180"/>
  <c r="T5" i="180"/>
  <c r="R9" i="180"/>
  <c r="S7" i="180"/>
  <c r="T12" i="180"/>
  <c r="Q8" i="180"/>
  <c r="N6" i="180"/>
  <c r="S13" i="180"/>
  <c r="R12" i="180"/>
  <c r="Q7" i="180"/>
  <c r="M12" i="180"/>
  <c r="R14" i="180"/>
  <c r="T13" i="180"/>
  <c r="M15" i="180"/>
  <c r="M8" i="180"/>
  <c r="T8" i="180"/>
  <c r="Q13" i="180"/>
  <c r="Q15" i="180"/>
  <c r="P13" i="180"/>
  <c r="T7" i="180"/>
  <c r="S5" i="180"/>
  <c r="P6" i="180"/>
  <c r="P5" i="180"/>
  <c r="Q12" i="180"/>
  <c r="S12" i="180"/>
  <c r="R8" i="180"/>
  <c r="P7" i="180"/>
  <c r="Q9" i="180"/>
  <c r="Q5" i="180"/>
  <c r="R13" i="180"/>
  <c r="P8" i="180"/>
  <c r="T9" i="180"/>
  <c r="R5" i="180"/>
  <c r="N14" i="180"/>
  <c r="Q14" i="180"/>
  <c r="P14" i="180"/>
  <c r="T14" i="180"/>
  <c r="T6" i="180"/>
  <c r="P12" i="180"/>
  <c r="O12" i="180"/>
  <c r="R7" i="180"/>
  <c r="Q11" i="180"/>
  <c r="P11" i="180"/>
  <c r="O11" i="180"/>
  <c r="R11" i="180"/>
  <c r="T11" i="180"/>
  <c r="S11" i="180"/>
  <c r="S13" i="176"/>
  <c r="S14" i="176"/>
  <c r="AC14" i="176" s="1"/>
  <c r="R14" i="176"/>
  <c r="AB14" i="176" s="1"/>
  <c r="O13" i="176"/>
  <c r="O12" i="176"/>
  <c r="O9" i="176"/>
  <c r="O8" i="176"/>
  <c r="O7" i="176"/>
  <c r="O6" i="176"/>
  <c r="O5" i="176"/>
  <c r="T15" i="176"/>
  <c r="Q14" i="176"/>
  <c r="AA14" i="176" s="1"/>
  <c r="N13" i="176"/>
  <c r="N12" i="176"/>
  <c r="N9" i="176"/>
  <c r="N8" i="176"/>
  <c r="N7" i="176"/>
  <c r="N6" i="176"/>
  <c r="N5" i="176"/>
  <c r="P15" i="176"/>
  <c r="O14" i="176"/>
  <c r="Y14" i="176" s="1"/>
  <c r="M15" i="176"/>
  <c r="N14" i="176"/>
  <c r="X14" i="176" s="1"/>
  <c r="M14" i="176"/>
  <c r="W14" i="176" s="1"/>
  <c r="M12" i="176"/>
  <c r="M9" i="176"/>
  <c r="M5" i="176"/>
  <c r="M13" i="176"/>
  <c r="M6" i="176"/>
  <c r="P14" i="176"/>
  <c r="Z14" i="176" s="1"/>
  <c r="M7" i="176"/>
  <c r="M8" i="176"/>
  <c r="R13" i="176"/>
  <c r="T13" i="176"/>
  <c r="S15" i="176"/>
  <c r="P8" i="176"/>
  <c r="O15" i="176"/>
  <c r="T9" i="176"/>
  <c r="T12" i="176"/>
  <c r="S7" i="176"/>
  <c r="P12" i="176"/>
  <c r="P7" i="176"/>
  <c r="R12" i="176"/>
  <c r="N15" i="176"/>
  <c r="P9" i="176"/>
  <c r="S6" i="176"/>
  <c r="P13" i="176"/>
  <c r="T14" i="176"/>
  <c r="AD14" i="176" s="1"/>
  <c r="Q5" i="176"/>
  <c r="R6" i="176"/>
  <c r="R7" i="176"/>
  <c r="Q6" i="176"/>
  <c r="Q9" i="176"/>
  <c r="S5" i="176"/>
  <c r="Q13" i="176"/>
  <c r="Q12" i="176"/>
  <c r="S9" i="176"/>
  <c r="Q7" i="176"/>
  <c r="P6" i="176"/>
  <c r="S12" i="176"/>
  <c r="Q8" i="176"/>
  <c r="Q15" i="176"/>
  <c r="S8" i="176"/>
  <c r="R15" i="176"/>
  <c r="R9" i="176"/>
  <c r="T5" i="176"/>
  <c r="T8" i="176"/>
  <c r="P5" i="176"/>
  <c r="T7" i="176"/>
  <c r="T6" i="176"/>
  <c r="R5" i="176"/>
  <c r="R8" i="176"/>
  <c r="O11" i="176"/>
  <c r="Y11" i="176" s="1"/>
  <c r="R11" i="176"/>
  <c r="AB11" i="176" s="1"/>
  <c r="Q11" i="176"/>
  <c r="AA11" i="176" s="1"/>
  <c r="S11" i="176"/>
  <c r="AC11" i="176" s="1"/>
  <c r="P11" i="176"/>
  <c r="Z11" i="176" s="1"/>
  <c r="T11" i="176"/>
  <c r="AD11" i="176" s="1"/>
  <c r="M11" i="180"/>
  <c r="N14" i="171"/>
  <c r="N13" i="171"/>
  <c r="N12" i="171"/>
  <c r="N9" i="171"/>
  <c r="N8" i="171"/>
  <c r="N7" i="171"/>
  <c r="X7" i="171" s="1"/>
  <c r="N6" i="171"/>
  <c r="N5" i="171"/>
  <c r="M14" i="171"/>
  <c r="M13" i="171"/>
  <c r="M12" i="171"/>
  <c r="M9" i="171"/>
  <c r="M8" i="171"/>
  <c r="M7" i="171"/>
  <c r="W7" i="171" s="1"/>
  <c r="M6" i="171"/>
  <c r="M5" i="171"/>
  <c r="T15" i="171"/>
  <c r="Q15" i="171"/>
  <c r="P15" i="171"/>
  <c r="O15" i="171"/>
  <c r="S7" i="171"/>
  <c r="AC7" i="171" s="1"/>
  <c r="R7" i="171"/>
  <c r="AB7" i="171" s="1"/>
  <c r="S8" i="171"/>
  <c r="S12" i="171"/>
  <c r="R8" i="171"/>
  <c r="R12" i="171"/>
  <c r="S9" i="171"/>
  <c r="S13" i="171"/>
  <c r="R9" i="171"/>
  <c r="R13" i="171"/>
  <c r="R14" i="171"/>
  <c r="R5" i="171"/>
  <c r="S6" i="171"/>
  <c r="R6" i="171"/>
  <c r="S14" i="171"/>
  <c r="S5" i="171"/>
  <c r="P12" i="171"/>
  <c r="S15" i="171"/>
  <c r="Q7" i="171"/>
  <c r="AA7" i="171" s="1"/>
  <c r="P14" i="171"/>
  <c r="P8" i="171"/>
  <c r="T5" i="171"/>
  <c r="T8" i="171"/>
  <c r="T7" i="171"/>
  <c r="AD7" i="171" s="1"/>
  <c r="P9" i="171"/>
  <c r="P5" i="171"/>
  <c r="Q13" i="171"/>
  <c r="P7" i="171"/>
  <c r="Z7" i="171" s="1"/>
  <c r="O14" i="171"/>
  <c r="P6" i="171"/>
  <c r="O13" i="171"/>
  <c r="T14" i="171"/>
  <c r="T12" i="171"/>
  <c r="O7" i="171"/>
  <c r="Y7" i="171" s="1"/>
  <c r="N15" i="171"/>
  <c r="O5" i="171"/>
  <c r="Q8" i="171"/>
  <c r="Q14" i="171"/>
  <c r="O9" i="171"/>
  <c r="T9" i="171"/>
  <c r="O12" i="171"/>
  <c r="P13" i="171"/>
  <c r="R15" i="171"/>
  <c r="Q5" i="171"/>
  <c r="Q12" i="171"/>
  <c r="M15" i="171"/>
  <c r="Q9" i="171"/>
  <c r="Q6" i="171"/>
  <c r="O8" i="171"/>
  <c r="O6" i="171"/>
  <c r="T6" i="171"/>
  <c r="T13" i="171"/>
  <c r="Q11" i="171"/>
  <c r="R11" i="171"/>
  <c r="T11" i="171"/>
  <c r="S11" i="171"/>
  <c r="O11" i="171"/>
  <c r="P11" i="171"/>
  <c r="M11" i="176"/>
  <c r="W11" i="176" s="1"/>
  <c r="M11" i="171"/>
  <c r="N11" i="175"/>
  <c r="X11" i="175" s="1"/>
  <c r="M9" i="178"/>
  <c r="M8" i="178"/>
  <c r="M7" i="178"/>
  <c r="M6" i="178"/>
  <c r="M5" i="178"/>
  <c r="S12" i="178"/>
  <c r="T15" i="178"/>
  <c r="S13" i="178"/>
  <c r="T14" i="178"/>
  <c r="R13" i="178"/>
  <c r="P12" i="178"/>
  <c r="P15" i="178"/>
  <c r="S14" i="178"/>
  <c r="Q13" i="178"/>
  <c r="O12" i="178"/>
  <c r="N15" i="178"/>
  <c r="R14" i="178"/>
  <c r="P13" i="178"/>
  <c r="N12" i="178"/>
  <c r="Q14" i="178"/>
  <c r="O13" i="178"/>
  <c r="M12" i="178"/>
  <c r="P14" i="178"/>
  <c r="N13" i="178"/>
  <c r="T9" i="178"/>
  <c r="T8" i="178"/>
  <c r="T7" i="178"/>
  <c r="T6" i="178"/>
  <c r="T5" i="178"/>
  <c r="R9" i="178"/>
  <c r="Q9" i="178"/>
  <c r="Q7" i="178"/>
  <c r="M13" i="178"/>
  <c r="S5" i="178"/>
  <c r="O14" i="178"/>
  <c r="R5" i="178"/>
  <c r="Q8" i="178"/>
  <c r="N14" i="178"/>
  <c r="S6" i="178"/>
  <c r="Q5" i="178"/>
  <c r="M14" i="178"/>
  <c r="R6" i="178"/>
  <c r="S7" i="178"/>
  <c r="Q6" i="178"/>
  <c r="R7" i="178"/>
  <c r="S8" i="178"/>
  <c r="R8" i="178"/>
  <c r="S9" i="178"/>
  <c r="O7" i="178"/>
  <c r="M15" i="178"/>
  <c r="N5" i="178"/>
  <c r="S15" i="178"/>
  <c r="P6" i="178"/>
  <c r="O6" i="178"/>
  <c r="N8" i="178"/>
  <c r="O15" i="178"/>
  <c r="P9" i="178"/>
  <c r="N7" i="178"/>
  <c r="P8" i="178"/>
  <c r="T13" i="178"/>
  <c r="P5" i="178"/>
  <c r="R12" i="178"/>
  <c r="P7" i="178"/>
  <c r="N9" i="178"/>
  <c r="T12" i="178"/>
  <c r="O8" i="178"/>
  <c r="R15" i="178"/>
  <c r="Q12" i="178"/>
  <c r="O5" i="178"/>
  <c r="Q15" i="178"/>
  <c r="N6" i="178"/>
  <c r="O9" i="178"/>
  <c r="P11" i="178"/>
  <c r="O11" i="178"/>
  <c r="Q11" i="178"/>
  <c r="R11" i="178"/>
  <c r="S11" i="178"/>
  <c r="T11" i="178"/>
  <c r="M11" i="178"/>
  <c r="P15" i="174"/>
  <c r="O14" i="174"/>
  <c r="O13" i="174"/>
  <c r="O12" i="174"/>
  <c r="O9" i="174"/>
  <c r="O8" i="174"/>
  <c r="Y8" i="174" s="1"/>
  <c r="O7" i="174"/>
  <c r="O6" i="174"/>
  <c r="O5" i="174"/>
  <c r="T15" i="174"/>
  <c r="S15" i="174"/>
  <c r="N9" i="174"/>
  <c r="N8" i="174"/>
  <c r="X8" i="174" s="1"/>
  <c r="N7" i="174"/>
  <c r="N6" i="174"/>
  <c r="N5" i="174"/>
  <c r="M9" i="174"/>
  <c r="M8" i="174"/>
  <c r="W8" i="174" s="1"/>
  <c r="M7" i="174"/>
  <c r="M6" i="174"/>
  <c r="M5" i="174"/>
  <c r="N14" i="174"/>
  <c r="N13" i="174"/>
  <c r="N12" i="174"/>
  <c r="M14" i="174"/>
  <c r="M13" i="174"/>
  <c r="M12" i="174"/>
  <c r="R15" i="174"/>
  <c r="T14" i="174"/>
  <c r="S6" i="174"/>
  <c r="Q7" i="174"/>
  <c r="S7" i="174"/>
  <c r="R14" i="174"/>
  <c r="S5" i="174"/>
  <c r="Q9" i="174"/>
  <c r="S8" i="174"/>
  <c r="AC8" i="174" s="1"/>
  <c r="P13" i="174"/>
  <c r="P14" i="174"/>
  <c r="Q6" i="174"/>
  <c r="S9" i="174"/>
  <c r="M15" i="174"/>
  <c r="Q13" i="174"/>
  <c r="Q5" i="174"/>
  <c r="S12" i="174"/>
  <c r="S13" i="174"/>
  <c r="R5" i="174"/>
  <c r="S14" i="174"/>
  <c r="P5" i="174"/>
  <c r="R6" i="174"/>
  <c r="N15" i="174"/>
  <c r="T12" i="174"/>
  <c r="P6" i="174"/>
  <c r="R7" i="174"/>
  <c r="Q12" i="174"/>
  <c r="P7" i="174"/>
  <c r="R8" i="174"/>
  <c r="AB8" i="174" s="1"/>
  <c r="T5" i="174"/>
  <c r="T7" i="174"/>
  <c r="T13" i="174"/>
  <c r="Q14" i="174"/>
  <c r="P8" i="174"/>
  <c r="Z8" i="174" s="1"/>
  <c r="R9" i="174"/>
  <c r="T6" i="174"/>
  <c r="P9" i="174"/>
  <c r="Q8" i="174"/>
  <c r="AA8" i="174" s="1"/>
  <c r="Q15" i="174"/>
  <c r="R12" i="174"/>
  <c r="T8" i="174"/>
  <c r="AD8" i="174" s="1"/>
  <c r="O15" i="174"/>
  <c r="P12" i="174"/>
  <c r="R13" i="174"/>
  <c r="T9" i="174"/>
  <c r="T11" i="174"/>
  <c r="AD11" i="174" s="1"/>
  <c r="R11" i="174"/>
  <c r="AB11" i="174" s="1"/>
  <c r="O11" i="174"/>
  <c r="Y11" i="174" s="1"/>
  <c r="P11" i="174"/>
  <c r="Z11" i="174" s="1"/>
  <c r="Q11" i="174"/>
  <c r="AA11" i="174" s="1"/>
  <c r="S11" i="174"/>
  <c r="AC11" i="174" s="1"/>
  <c r="N11" i="169"/>
  <c r="M11" i="174"/>
  <c r="W11" i="174" s="1"/>
  <c r="T14" i="170"/>
  <c r="T13" i="170"/>
  <c r="T12" i="170"/>
  <c r="T9" i="170"/>
  <c r="T8" i="170"/>
  <c r="T7" i="170"/>
  <c r="T6" i="170"/>
  <c r="T5" i="170"/>
  <c r="S14" i="170"/>
  <c r="S13" i="170"/>
  <c r="S12" i="170"/>
  <c r="S9" i="170"/>
  <c r="S8" i="170"/>
  <c r="S7" i="170"/>
  <c r="S6" i="170"/>
  <c r="S5" i="170"/>
  <c r="O14" i="170"/>
  <c r="O13" i="170"/>
  <c r="O12" i="170"/>
  <c r="O9" i="170"/>
  <c r="O8" i="170"/>
  <c r="O7" i="170"/>
  <c r="O6" i="170"/>
  <c r="O5" i="170"/>
  <c r="N14" i="170"/>
  <c r="N13" i="170"/>
  <c r="N12" i="170"/>
  <c r="N9" i="170"/>
  <c r="N8" i="170"/>
  <c r="N7" i="170"/>
  <c r="N6" i="170"/>
  <c r="N5" i="170"/>
  <c r="M14" i="170"/>
  <c r="M13" i="170"/>
  <c r="M12" i="170"/>
  <c r="M9" i="170"/>
  <c r="M8" i="170"/>
  <c r="M7" i="170"/>
  <c r="M6" i="170"/>
  <c r="M5" i="170"/>
  <c r="Q15" i="170"/>
  <c r="P15" i="170"/>
  <c r="Q7" i="170"/>
  <c r="O15" i="170"/>
  <c r="R13" i="170"/>
  <c r="R9" i="170"/>
  <c r="P12" i="170"/>
  <c r="Q9" i="170"/>
  <c r="T15" i="170"/>
  <c r="R12" i="170"/>
  <c r="P14" i="170"/>
  <c r="P8" i="170"/>
  <c r="P5" i="170"/>
  <c r="Q6" i="170"/>
  <c r="R8" i="170"/>
  <c r="S15" i="170"/>
  <c r="R14" i="170"/>
  <c r="Q13" i="170"/>
  <c r="R5" i="170"/>
  <c r="P6" i="170"/>
  <c r="N15" i="170"/>
  <c r="Q8" i="170"/>
  <c r="P7" i="170"/>
  <c r="R6" i="170"/>
  <c r="P13" i="170"/>
  <c r="Q12" i="170"/>
  <c r="Q14" i="170"/>
  <c r="R15" i="170"/>
  <c r="R7" i="170"/>
  <c r="P9" i="170"/>
  <c r="M15" i="170"/>
  <c r="Q5" i="170"/>
  <c r="Q11" i="170"/>
  <c r="R11" i="170"/>
  <c r="P11" i="170"/>
  <c r="O11" i="170"/>
  <c r="T11" i="170"/>
  <c r="S11" i="170"/>
  <c r="N11" i="180"/>
  <c r="Q15" i="177"/>
  <c r="P15" i="177"/>
  <c r="N15" i="177"/>
  <c r="M15" i="177"/>
  <c r="T14" i="177"/>
  <c r="AD14" i="177" s="1"/>
  <c r="S8" i="177"/>
  <c r="S14" i="177"/>
  <c r="AC14" i="177" s="1"/>
  <c r="T13" i="177"/>
  <c r="S13" i="177"/>
  <c r="T7" i="177"/>
  <c r="O15" i="177"/>
  <c r="T12" i="177"/>
  <c r="S7" i="177"/>
  <c r="S12" i="177"/>
  <c r="T6" i="177"/>
  <c r="S6" i="177"/>
  <c r="R6" i="177"/>
  <c r="T9" i="177"/>
  <c r="T5" i="177"/>
  <c r="S9" i="177"/>
  <c r="S5" i="177"/>
  <c r="R5" i="177"/>
  <c r="T8" i="177"/>
  <c r="R9" i="177"/>
  <c r="O7" i="177"/>
  <c r="P12" i="177"/>
  <c r="N12" i="177"/>
  <c r="N13" i="177"/>
  <c r="R12" i="177"/>
  <c r="R15" i="177"/>
  <c r="Q6" i="177"/>
  <c r="Q7" i="177"/>
  <c r="O8" i="177"/>
  <c r="M5" i="177"/>
  <c r="P6" i="177"/>
  <c r="M8" i="177"/>
  <c r="P14" i="177"/>
  <c r="Z14" i="177" s="1"/>
  <c r="Q8" i="177"/>
  <c r="P9" i="177"/>
  <c r="N7" i="177"/>
  <c r="P7" i="177"/>
  <c r="P13" i="177"/>
  <c r="M9" i="177"/>
  <c r="Q5" i="177"/>
  <c r="M7" i="177"/>
  <c r="O12" i="177"/>
  <c r="Q12" i="177"/>
  <c r="N14" i="177"/>
  <c r="X14" i="177" s="1"/>
  <c r="T15" i="177"/>
  <c r="O5" i="177"/>
  <c r="R8" i="177"/>
  <c r="R14" i="177"/>
  <c r="AB14" i="177" s="1"/>
  <c r="M13" i="177"/>
  <c r="O13" i="177"/>
  <c r="O9" i="177"/>
  <c r="M12" i="177"/>
  <c r="M14" i="177"/>
  <c r="W14" i="177" s="1"/>
  <c r="P8" i="177"/>
  <c r="M6" i="177"/>
  <c r="R13" i="177"/>
  <c r="Q14" i="177"/>
  <c r="AA14" i="177" s="1"/>
  <c r="Q9" i="177"/>
  <c r="O6" i="177"/>
  <c r="N8" i="177"/>
  <c r="S15" i="177"/>
  <c r="N5" i="177"/>
  <c r="Q13" i="177"/>
  <c r="N9" i="177"/>
  <c r="N6" i="177"/>
  <c r="R7" i="177"/>
  <c r="O14" i="177"/>
  <c r="Y14" i="177" s="1"/>
  <c r="P5" i="177"/>
  <c r="T11" i="177"/>
  <c r="AD11" i="177" s="1"/>
  <c r="Q11" i="177"/>
  <c r="AA11" i="177" s="1"/>
  <c r="S11" i="177"/>
  <c r="AC11" i="177" s="1"/>
  <c r="R11" i="177"/>
  <c r="AB11" i="177" s="1"/>
  <c r="O11" i="177"/>
  <c r="Y11" i="177" s="1"/>
  <c r="P11" i="177"/>
  <c r="Z11" i="177" s="1"/>
  <c r="N11" i="177"/>
  <c r="X11" i="177" s="1"/>
  <c r="P15" i="172"/>
  <c r="O15" i="172"/>
  <c r="N15" i="172"/>
  <c r="R14" i="172"/>
  <c r="R13" i="172"/>
  <c r="R12" i="172"/>
  <c r="R9" i="172"/>
  <c r="R8" i="172"/>
  <c r="R7" i="172"/>
  <c r="R6" i="172"/>
  <c r="R5" i="172"/>
  <c r="Q14" i="172"/>
  <c r="Q13" i="172"/>
  <c r="Q12" i="172"/>
  <c r="Q9" i="172"/>
  <c r="Q8" i="172"/>
  <c r="Q7" i="172"/>
  <c r="Q6" i="172"/>
  <c r="Q5" i="172"/>
  <c r="M13" i="172"/>
  <c r="S14" i="172"/>
  <c r="S5" i="172"/>
  <c r="M14" i="172"/>
  <c r="M5" i="172"/>
  <c r="S6" i="172"/>
  <c r="M6" i="172"/>
  <c r="S7" i="172"/>
  <c r="M7" i="172"/>
  <c r="S12" i="172"/>
  <c r="M8" i="172"/>
  <c r="M12" i="172"/>
  <c r="S13" i="172"/>
  <c r="M9" i="172"/>
  <c r="S9" i="172"/>
  <c r="T15" i="172"/>
  <c r="S8" i="172"/>
  <c r="S15" i="172"/>
  <c r="P9" i="172"/>
  <c r="O8" i="172"/>
  <c r="P12" i="172"/>
  <c r="P14" i="172"/>
  <c r="O7" i="172"/>
  <c r="Q15" i="172"/>
  <c r="T5" i="172"/>
  <c r="T13" i="172"/>
  <c r="O13" i="172"/>
  <c r="O5" i="172"/>
  <c r="N12" i="172"/>
  <c r="T14" i="172"/>
  <c r="T8" i="172"/>
  <c r="T6" i="172"/>
  <c r="T12" i="172"/>
  <c r="O14" i="172"/>
  <c r="M15" i="172"/>
  <c r="R15" i="172"/>
  <c r="P6" i="172"/>
  <c r="N5" i="172"/>
  <c r="P7" i="172"/>
  <c r="T7" i="172"/>
  <c r="T9" i="172"/>
  <c r="N9" i="172"/>
  <c r="N14" i="172"/>
  <c r="N7" i="172"/>
  <c r="O9" i="172"/>
  <c r="N8" i="172"/>
  <c r="O6" i="172"/>
  <c r="P13" i="172"/>
  <c r="N13" i="172"/>
  <c r="N6" i="172"/>
  <c r="P5" i="172"/>
  <c r="O12" i="172"/>
  <c r="P8" i="172"/>
  <c r="O11" i="172"/>
  <c r="Y11" i="172" s="1"/>
  <c r="T11" i="172"/>
  <c r="AD11" i="172" s="1"/>
  <c r="Q11" i="172"/>
  <c r="AA11" i="172" s="1"/>
  <c r="R11" i="172"/>
  <c r="AB11" i="172" s="1"/>
  <c r="P11" i="172"/>
  <c r="Z11" i="172" s="1"/>
  <c r="S11" i="172"/>
  <c r="AC11" i="172" s="1"/>
  <c r="M11" i="170"/>
  <c r="M11" i="177"/>
  <c r="W11" i="177" s="1"/>
  <c r="N11" i="176"/>
  <c r="X11" i="176" s="1"/>
  <c r="R14" i="173"/>
  <c r="Q14" i="173"/>
  <c r="Q13" i="173"/>
  <c r="Q12" i="173"/>
  <c r="Q9" i="173"/>
  <c r="Q8" i="173"/>
  <c r="T15" i="173"/>
  <c r="P15" i="173"/>
  <c r="M8" i="173"/>
  <c r="S7" i="173"/>
  <c r="AC7" i="173" s="1"/>
  <c r="Q5" i="173"/>
  <c r="R7" i="173"/>
  <c r="AB7" i="173" s="1"/>
  <c r="O15" i="173"/>
  <c r="Q7" i="173"/>
  <c r="AA7" i="173" s="1"/>
  <c r="N15" i="173"/>
  <c r="R12" i="173"/>
  <c r="M7" i="173"/>
  <c r="W7" i="173" s="1"/>
  <c r="M12" i="173"/>
  <c r="R13" i="173"/>
  <c r="Q6" i="173"/>
  <c r="R9" i="173"/>
  <c r="R8" i="173"/>
  <c r="R5" i="173"/>
  <c r="S8" i="173"/>
  <c r="M13" i="173"/>
  <c r="S5" i="173"/>
  <c r="M9" i="173"/>
  <c r="S6" i="173"/>
  <c r="N6" i="173"/>
  <c r="M6" i="173"/>
  <c r="M14" i="173"/>
  <c r="O7" i="173"/>
  <c r="Y7" i="173" s="1"/>
  <c r="P14" i="173"/>
  <c r="T7" i="173"/>
  <c r="AD7" i="173" s="1"/>
  <c r="N8" i="173"/>
  <c r="O9" i="173"/>
  <c r="T14" i="173"/>
  <c r="N5" i="173"/>
  <c r="P6" i="173"/>
  <c r="S9" i="173"/>
  <c r="N9" i="173"/>
  <c r="P7" i="173"/>
  <c r="Z7" i="173" s="1"/>
  <c r="O14" i="173"/>
  <c r="Q15" i="173"/>
  <c r="P5" i="173"/>
  <c r="O12" i="173"/>
  <c r="M15" i="173"/>
  <c r="S13" i="173"/>
  <c r="P8" i="173"/>
  <c r="N13" i="173"/>
  <c r="T9" i="173"/>
  <c r="T6" i="173"/>
  <c r="P12" i="173"/>
  <c r="N12" i="173"/>
  <c r="T5" i="173"/>
  <c r="S14" i="173"/>
  <c r="O8" i="173"/>
  <c r="P13" i="173"/>
  <c r="S15" i="173"/>
  <c r="P9" i="173"/>
  <c r="O6" i="173"/>
  <c r="O5" i="173"/>
  <c r="T8" i="173"/>
  <c r="N14" i="173"/>
  <c r="S12" i="173"/>
  <c r="N7" i="173"/>
  <c r="X7" i="173" s="1"/>
  <c r="O13" i="173"/>
  <c r="T13" i="173"/>
  <c r="T12" i="173"/>
  <c r="R6" i="173"/>
  <c r="M5" i="173"/>
  <c r="R15" i="173"/>
  <c r="Q11" i="173"/>
  <c r="O11" i="173"/>
  <c r="T11" i="173"/>
  <c r="S11" i="173"/>
  <c r="R11" i="173"/>
  <c r="P11" i="173"/>
  <c r="N11" i="172"/>
  <c r="X11" i="172" s="1"/>
  <c r="N11" i="171"/>
  <c r="M11" i="173"/>
  <c r="X2" i="181" l="1"/>
  <c r="X2" i="170"/>
  <c r="X2" i="172"/>
  <c r="AD13" i="172" s="1"/>
  <c r="X2" i="178"/>
  <c r="X11" i="178" s="1"/>
  <c r="X2" i="174"/>
  <c r="X2" i="173"/>
  <c r="X2" i="180"/>
  <c r="Z14" i="180" s="1"/>
  <c r="X2" i="169"/>
  <c r="X2" i="177"/>
  <c r="AC13" i="177" s="1"/>
  <c r="X2" i="171"/>
  <c r="AB5" i="171" s="1"/>
  <c r="X2" i="182"/>
  <c r="AC9" i="182" s="1"/>
  <c r="X2" i="175"/>
  <c r="Z9" i="175" s="1"/>
  <c r="X2" i="176"/>
  <c r="AD6" i="176" s="1"/>
  <c r="AA11" i="168"/>
  <c r="X2" i="183"/>
  <c r="X11" i="183" s="1"/>
  <c r="X14" i="181"/>
  <c r="AC6" i="170"/>
  <c r="AB6" i="174"/>
  <c r="W11" i="169"/>
  <c r="AC8" i="173"/>
  <c r="AC8" i="168" l="1"/>
  <c r="W7" i="168"/>
  <c r="AB12" i="168"/>
  <c r="AA6" i="168"/>
  <c r="AD13" i="168"/>
  <c r="Y14" i="168"/>
  <c r="W10" i="168"/>
  <c r="AB14" i="168"/>
  <c r="AC11" i="168"/>
  <c r="Y8" i="168"/>
  <c r="AB11" i="168"/>
  <c r="AB13" i="168"/>
  <c r="Z7" i="168"/>
  <c r="W6" i="168"/>
  <c r="AC7" i="168"/>
  <c r="Z15" i="168"/>
  <c r="AA9" i="168"/>
  <c r="AB9" i="168"/>
  <c r="X9" i="168"/>
  <c r="AC9" i="168"/>
  <c r="AA14" i="168"/>
  <c r="Z10" i="168"/>
  <c r="AD6" i="168"/>
  <c r="AB8" i="168"/>
  <c r="AC15" i="168"/>
  <c r="W13" i="168"/>
  <c r="AA10" i="168"/>
  <c r="Y15" i="168"/>
  <c r="X8" i="168"/>
  <c r="AA12" i="168"/>
  <c r="Y6" i="168"/>
  <c r="AD7" i="168"/>
  <c r="Z8" i="168"/>
  <c r="X7" i="168"/>
  <c r="X10" i="168"/>
  <c r="W16" i="168"/>
  <c r="W12" i="168"/>
  <c r="AD5" i="168"/>
  <c r="AC10" i="168"/>
  <c r="Y5" i="168"/>
  <c r="AA7" i="168"/>
  <c r="AD12" i="168"/>
  <c r="X12" i="168"/>
  <c r="W9" i="168"/>
  <c r="X6" i="168"/>
  <c r="X15" i="168"/>
  <c r="AD8" i="168"/>
  <c r="X16" i="168"/>
  <c r="Y12" i="168"/>
  <c r="AD11" i="168"/>
  <c r="Y13" i="168"/>
  <c r="Z5" i="168"/>
  <c r="AB6" i="168"/>
  <c r="AC14" i="168"/>
  <c r="AB7" i="168"/>
  <c r="AC13" i="168"/>
  <c r="AD15" i="168"/>
  <c r="Z14" i="168"/>
  <c r="Z9" i="168"/>
  <c r="W14" i="168"/>
  <c r="AD14" i="168"/>
  <c r="Y7" i="168"/>
  <c r="AC12" i="168"/>
  <c r="Y9" i="168"/>
  <c r="AC5" i="168"/>
  <c r="Z11" i="168"/>
  <c r="Z12" i="168"/>
  <c r="AA8" i="168"/>
  <c r="W5" i="168"/>
  <c r="Y11" i="168"/>
  <c r="AA5" i="168"/>
  <c r="Z6" i="168"/>
  <c r="AA15" i="168"/>
  <c r="AD9" i="168"/>
  <c r="AB5" i="168"/>
  <c r="X5" i="168"/>
  <c r="AB15" i="168"/>
  <c r="X11" i="168"/>
  <c r="X13" i="168"/>
  <c r="AC6" i="168"/>
  <c r="W15" i="168"/>
  <c r="AA13" i="168"/>
  <c r="W8" i="168"/>
  <c r="Z6" i="173"/>
  <c r="X9" i="176"/>
  <c r="AA12" i="174"/>
  <c r="W13" i="175"/>
  <c r="AB13" i="177"/>
  <c r="W5" i="172"/>
  <c r="Z6" i="171"/>
  <c r="AD13" i="176"/>
  <c r="AD7" i="174"/>
  <c r="Z15" i="171"/>
  <c r="AC7" i="172"/>
  <c r="AD7" i="176"/>
  <c r="W13" i="171"/>
  <c r="X12" i="176"/>
  <c r="AB13" i="172"/>
  <c r="AC9" i="172"/>
  <c r="Y11" i="173"/>
  <c r="X9" i="175"/>
  <c r="AB6" i="177"/>
  <c r="AC16" i="173"/>
  <c r="Y16" i="172"/>
  <c r="X14" i="175"/>
  <c r="AB16" i="173"/>
  <c r="Y15" i="171"/>
  <c r="AB12" i="174"/>
  <c r="Y10" i="171"/>
  <c r="AD15" i="175"/>
  <c r="W15" i="176"/>
  <c r="AD11" i="171"/>
  <c r="X12" i="173"/>
  <c r="Y16" i="168"/>
  <c r="Z8" i="171"/>
  <c r="Y9" i="176"/>
  <c r="AA5" i="176"/>
  <c r="Z5" i="172"/>
  <c r="X14" i="168"/>
  <c r="Z13" i="168"/>
  <c r="X9" i="174"/>
  <c r="Z7" i="174"/>
  <c r="AB15" i="176"/>
  <c r="W15" i="173"/>
  <c r="AB15" i="171"/>
  <c r="W13" i="174"/>
  <c r="AC12" i="177"/>
  <c r="AC6" i="177"/>
  <c r="Y9" i="173"/>
  <c r="Z12" i="174"/>
  <c r="X8" i="172"/>
  <c r="AB15" i="177"/>
  <c r="AA12" i="177"/>
  <c r="W12" i="172"/>
  <c r="X9" i="173"/>
  <c r="Z13" i="173"/>
  <c r="AC5" i="175"/>
  <c r="Z14" i="175"/>
  <c r="AD16" i="171"/>
  <c r="AB8" i="176"/>
  <c r="X7" i="177"/>
  <c r="AA14" i="174"/>
  <c r="Z9" i="174"/>
  <c r="Z15" i="175"/>
  <c r="Y12" i="175"/>
  <c r="X8" i="176"/>
  <c r="Y6" i="173"/>
  <c r="Z9" i="177"/>
  <c r="W7" i="176"/>
  <c r="AC14" i="175"/>
  <c r="Y8" i="176"/>
  <c r="Z5" i="175"/>
  <c r="X5" i="173"/>
  <c r="Z12" i="171"/>
  <c r="W12" i="174"/>
  <c r="Z5" i="176"/>
  <c r="AC13" i="176"/>
  <c r="W7" i="172"/>
  <c r="X15" i="176"/>
  <c r="W13" i="172"/>
  <c r="W16" i="173"/>
  <c r="Y8" i="171"/>
  <c r="W9" i="173"/>
  <c r="W15" i="174"/>
  <c r="W12" i="173"/>
  <c r="Z13" i="175"/>
  <c r="AB13" i="174"/>
  <c r="Z14" i="173"/>
  <c r="Y9" i="175"/>
  <c r="AB7" i="172"/>
  <c r="Y13" i="171"/>
  <c r="AB13" i="176"/>
  <c r="AA7" i="177"/>
  <c r="X13" i="174"/>
  <c r="Y6" i="176"/>
  <c r="X15" i="177"/>
  <c r="AC10" i="173"/>
  <c r="AD9" i="171"/>
  <c r="AA14" i="173"/>
  <c r="W8" i="175"/>
  <c r="AC13" i="174"/>
  <c r="Y6" i="174"/>
  <c r="X9" i="171"/>
  <c r="AA15" i="172"/>
  <c r="W15" i="171"/>
  <c r="X8" i="171"/>
  <c r="AD5" i="172"/>
  <c r="AC14" i="171"/>
  <c r="W7" i="175"/>
  <c r="X5" i="175"/>
  <c r="AD8" i="177"/>
  <c r="X5" i="177"/>
  <c r="Z9" i="172"/>
  <c r="Y8" i="177"/>
  <c r="AB16" i="171"/>
  <c r="Y14" i="174"/>
  <c r="AD10" i="171"/>
  <c r="AD15" i="176"/>
  <c r="Z7" i="176"/>
  <c r="Z8" i="172"/>
  <c r="X9" i="177"/>
  <c r="AB6" i="171"/>
  <c r="Z16" i="173"/>
  <c r="X6" i="175"/>
  <c r="W5" i="176"/>
  <c r="Y13" i="177"/>
  <c r="X14" i="172"/>
  <c r="AA7" i="172"/>
  <c r="AB8" i="171"/>
  <c r="Y9" i="172"/>
  <c r="AC9" i="174"/>
  <c r="AB6" i="173"/>
  <c r="Y7" i="175"/>
  <c r="AC7" i="177"/>
  <c r="AA16" i="171"/>
  <c r="W7" i="177"/>
  <c r="X15" i="174"/>
  <c r="AC8" i="176"/>
  <c r="W15" i="172"/>
  <c r="AD14" i="171"/>
  <c r="AB6" i="172"/>
  <c r="X12" i="172"/>
  <c r="AB6" i="176"/>
  <c r="AB5" i="172"/>
  <c r="AA15" i="175"/>
  <c r="AA7" i="174"/>
  <c r="AB5" i="175"/>
  <c r="AD5" i="177"/>
  <c r="Z7" i="177"/>
  <c r="Z5" i="171"/>
  <c r="AA12" i="173"/>
  <c r="AD13" i="173"/>
  <c r="AA13" i="171"/>
  <c r="AA9" i="173"/>
  <c r="AD16" i="172"/>
  <c r="AC5" i="174"/>
  <c r="AC8" i="171"/>
  <c r="AC7" i="176"/>
  <c r="AC15" i="177"/>
  <c r="AB15" i="175"/>
  <c r="Z14" i="171"/>
  <c r="AA5" i="173"/>
  <c r="AA14" i="175"/>
  <c r="AB7" i="174"/>
  <c r="W5" i="173"/>
  <c r="Y8" i="175"/>
  <c r="AB12" i="177"/>
  <c r="AA7" i="175"/>
  <c r="W8" i="176"/>
  <c r="X9" i="172"/>
  <c r="AB9" i="171"/>
  <c r="X13" i="172"/>
  <c r="W6" i="171"/>
  <c r="AA9" i="175"/>
  <c r="AB9" i="176"/>
  <c r="AC6" i="172"/>
  <c r="AC7" i="175"/>
  <c r="Z8" i="176"/>
  <c r="Z6" i="177"/>
  <c r="AD16" i="173"/>
  <c r="Y12" i="171"/>
  <c r="AA6" i="173"/>
  <c r="Y10" i="173"/>
  <c r="Z13" i="171"/>
  <c r="AB9" i="173"/>
  <c r="AB10" i="171"/>
  <c r="Z5" i="174"/>
  <c r="AA10" i="171"/>
  <c r="AA12" i="176"/>
  <c r="Y15" i="172"/>
  <c r="X7" i="172"/>
  <c r="AD12" i="171"/>
  <c r="AC5" i="173"/>
  <c r="Z12" i="175"/>
  <c r="Y15" i="174"/>
  <c r="AC15" i="173"/>
  <c r="Y12" i="176"/>
  <c r="AA5" i="177"/>
  <c r="AC15" i="171"/>
  <c r="Z13" i="176"/>
  <c r="Z5" i="177"/>
  <c r="X12" i="174"/>
  <c r="AA8" i="171"/>
  <c r="Z13" i="177"/>
  <c r="AB13" i="171"/>
  <c r="Y8" i="172"/>
  <c r="Z6" i="176"/>
  <c r="X14" i="171"/>
  <c r="Z12" i="172"/>
  <c r="AC15" i="175"/>
  <c r="AD13" i="174"/>
  <c r="AD13" i="175"/>
  <c r="AA6" i="176"/>
  <c r="Y5" i="177"/>
  <c r="AD10" i="172"/>
  <c r="Y11" i="171"/>
  <c r="X8" i="173"/>
  <c r="Z10" i="172"/>
  <c r="Z11" i="171"/>
  <c r="AD5" i="175"/>
  <c r="AD6" i="174"/>
  <c r="AD14" i="175"/>
  <c r="AB5" i="176"/>
  <c r="AA8" i="172"/>
  <c r="AA6" i="172"/>
  <c r="AA16" i="173"/>
  <c r="AA6" i="171"/>
  <c r="AC9" i="173"/>
  <c r="AD12" i="177"/>
  <c r="AB11" i="173"/>
  <c r="Z15" i="176"/>
  <c r="W6" i="177"/>
  <c r="W8" i="173"/>
  <c r="AA15" i="176"/>
  <c r="AB8" i="172"/>
  <c r="AD13" i="171"/>
  <c r="X15" i="173"/>
  <c r="W10" i="173"/>
  <c r="AD7" i="177"/>
  <c r="W5" i="171"/>
  <c r="AB15" i="172"/>
  <c r="Y6" i="175"/>
  <c r="W15" i="177"/>
  <c r="AC13" i="172"/>
  <c r="AD8" i="176"/>
  <c r="Y6" i="177"/>
  <c r="W16" i="171"/>
  <c r="Y12" i="174"/>
  <c r="Z8" i="173"/>
  <c r="AC10" i="171"/>
  <c r="Y9" i="174"/>
  <c r="X13" i="173"/>
  <c r="AC6" i="175"/>
  <c r="AC12" i="171"/>
  <c r="X6" i="171"/>
  <c r="W8" i="172"/>
  <c r="AA12" i="171"/>
  <c r="X10" i="172"/>
  <c r="AC15" i="174"/>
  <c r="AD5" i="173"/>
  <c r="X8" i="175"/>
  <c r="X13" i="177"/>
  <c r="X16" i="173"/>
  <c r="AB9" i="172"/>
  <c r="W14" i="171"/>
  <c r="W8" i="171"/>
  <c r="W14" i="172"/>
  <c r="AA9" i="171"/>
  <c r="X6" i="174"/>
  <c r="W6" i="173"/>
  <c r="AC10" i="172"/>
  <c r="AA14" i="171"/>
  <c r="X6" i="172"/>
  <c r="W13" i="173"/>
  <c r="AB14" i="171"/>
  <c r="Z6" i="175"/>
  <c r="AD9" i="177"/>
  <c r="AB12" i="176"/>
  <c r="X12" i="171"/>
  <c r="AA14" i="172"/>
  <c r="W15" i="175"/>
  <c r="W6" i="174"/>
  <c r="Y5" i="173"/>
  <c r="AB6" i="175"/>
  <c r="W5" i="174"/>
  <c r="AD8" i="173"/>
  <c r="AA6" i="175"/>
  <c r="AB5" i="177"/>
  <c r="Z14" i="174"/>
  <c r="AC5" i="171"/>
  <c r="Y13" i="172"/>
  <c r="AD8" i="172"/>
  <c r="Z10" i="171"/>
  <c r="W14" i="174"/>
  <c r="AD12" i="173"/>
  <c r="Y13" i="176"/>
  <c r="W9" i="177"/>
  <c r="Z12" i="176"/>
  <c r="AC6" i="176"/>
  <c r="AC5" i="172"/>
  <c r="AD15" i="174"/>
  <c r="AC13" i="171"/>
  <c r="AC15" i="172"/>
  <c r="AA10" i="173"/>
  <c r="AA15" i="173"/>
  <c r="Y16" i="171"/>
  <c r="AA11" i="171"/>
  <c r="AB14" i="173"/>
  <c r="AD10" i="173"/>
  <c r="Z9" i="171"/>
  <c r="Y5" i="176"/>
  <c r="W5" i="177"/>
  <c r="AB14" i="172"/>
  <c r="AA15" i="171"/>
  <c r="W6" i="172"/>
  <c r="Y15" i="175"/>
  <c r="AC7" i="174"/>
  <c r="Z11" i="173"/>
  <c r="AD6" i="175"/>
  <c r="AB14" i="174"/>
  <c r="AA8" i="173"/>
  <c r="AA8" i="175"/>
  <c r="AA8" i="177"/>
  <c r="W9" i="172"/>
  <c r="Y14" i="171"/>
  <c r="AD9" i="172"/>
  <c r="AA6" i="174"/>
  <c r="AB9" i="177"/>
  <c r="X5" i="176"/>
  <c r="Z8" i="177"/>
  <c r="Y5" i="172"/>
  <c r="AA8" i="176"/>
  <c r="AC8" i="172"/>
  <c r="W12" i="177"/>
  <c r="AD8" i="171"/>
  <c r="Y14" i="172"/>
  <c r="W16" i="172"/>
  <c r="AA5" i="174"/>
  <c r="AB12" i="175"/>
  <c r="Z15" i="174"/>
  <c r="AB12" i="173"/>
  <c r="AB10" i="172"/>
  <c r="Y9" i="171"/>
  <c r="Z9" i="173"/>
  <c r="AC15" i="176"/>
  <c r="AD15" i="177"/>
  <c r="Z10" i="173"/>
  <c r="AC6" i="171"/>
  <c r="Y7" i="172"/>
  <c r="W6" i="175"/>
  <c r="AB5" i="174"/>
  <c r="AD7" i="172"/>
  <c r="AA5" i="175"/>
  <c r="AC14" i="174"/>
  <c r="AD9" i="173"/>
  <c r="Y14" i="175"/>
  <c r="W13" i="177"/>
  <c r="Y16" i="173"/>
  <c r="AA5" i="171"/>
  <c r="AD15" i="173"/>
  <c r="AA15" i="174"/>
  <c r="AC8" i="175"/>
  <c r="Z6" i="174"/>
  <c r="W6" i="176"/>
  <c r="AB7" i="177"/>
  <c r="Z13" i="174"/>
  <c r="W9" i="171"/>
  <c r="AD12" i="172"/>
  <c r="AB10" i="173"/>
  <c r="Y5" i="171"/>
  <c r="Z13" i="172"/>
  <c r="Z16" i="171"/>
  <c r="AD9" i="174"/>
  <c r="AA11" i="173"/>
  <c r="AB8" i="175"/>
  <c r="X5" i="174"/>
  <c r="W14" i="173"/>
  <c r="AC16" i="171"/>
  <c r="AB11" i="171"/>
  <c r="AD13" i="177"/>
  <c r="AB7" i="176"/>
  <c r="AA9" i="177"/>
  <c r="W10" i="172"/>
  <c r="X5" i="172"/>
  <c r="Y13" i="175"/>
  <c r="AC9" i="177"/>
  <c r="AB8" i="173"/>
  <c r="W9" i="175"/>
  <c r="AB9" i="174"/>
  <c r="AC13" i="175"/>
  <c r="X13" i="176"/>
  <c r="X8" i="177"/>
  <c r="Y10" i="172"/>
  <c r="W11" i="171"/>
  <c r="AB5" i="173"/>
  <c r="W5" i="175"/>
  <c r="Y15" i="177"/>
  <c r="Y5" i="174"/>
  <c r="Z9" i="176"/>
  <c r="AB12" i="172"/>
  <c r="AA13" i="177"/>
  <c r="AC9" i="171"/>
  <c r="Y6" i="172"/>
  <c r="AB16" i="172"/>
  <c r="AD6" i="171"/>
  <c r="X6" i="173"/>
  <c r="X11" i="173"/>
  <c r="AA15" i="177"/>
  <c r="AD11" i="173"/>
  <c r="Z8" i="175"/>
  <c r="AD14" i="174"/>
  <c r="Z5" i="173"/>
  <c r="AB9" i="175"/>
  <c r="AA16" i="172"/>
  <c r="AD5" i="176"/>
  <c r="X16" i="171"/>
  <c r="Y12" i="172"/>
  <c r="X13" i="175"/>
  <c r="W8" i="177"/>
  <c r="X11" i="171"/>
  <c r="AC8" i="177"/>
  <c r="X5" i="171"/>
  <c r="W9" i="176"/>
  <c r="Z15" i="172"/>
  <c r="W10" i="171"/>
  <c r="Y7" i="174"/>
  <c r="AD14" i="173"/>
  <c r="AC16" i="172"/>
  <c r="AA10" i="172"/>
  <c r="AD14" i="172"/>
  <c r="AC12" i="175"/>
  <c r="X12" i="177"/>
  <c r="Y7" i="177"/>
  <c r="AC12" i="176"/>
  <c r="AC14" i="172"/>
  <c r="AA5" i="172"/>
  <c r="AD5" i="171"/>
  <c r="Y15" i="173"/>
  <c r="X10" i="171"/>
  <c r="X7" i="174"/>
  <c r="Y14" i="173"/>
  <c r="AB13" i="175"/>
  <c r="AD6" i="177"/>
  <c r="AC11" i="173"/>
  <c r="X12" i="175"/>
  <c r="Y12" i="173"/>
  <c r="AD7" i="175"/>
  <c r="W9" i="174"/>
  <c r="AD12" i="174"/>
  <c r="X13" i="171"/>
  <c r="AC11" i="171"/>
  <c r="AA13" i="173"/>
  <c r="AB8" i="177"/>
  <c r="AC9" i="176"/>
  <c r="W12" i="176"/>
  <c r="AC5" i="177"/>
  <c r="AD12" i="176"/>
  <c r="AA9" i="172"/>
  <c r="AD12" i="175"/>
  <c r="X14" i="174"/>
  <c r="AD6" i="173"/>
  <c r="X7" i="176"/>
  <c r="Z7" i="172"/>
  <c r="AA12" i="175"/>
  <c r="Y13" i="173"/>
  <c r="W12" i="171"/>
  <c r="AD15" i="172"/>
  <c r="X10" i="173"/>
  <c r="X15" i="171"/>
  <c r="AC6" i="173"/>
  <c r="AB14" i="175"/>
  <c r="AB15" i="174"/>
  <c r="Y8" i="173"/>
  <c r="AD9" i="175"/>
  <c r="AA6" i="177"/>
  <c r="W13" i="176"/>
  <c r="W12" i="175"/>
  <c r="AD5" i="174"/>
  <c r="X14" i="173"/>
  <c r="AC9" i="175"/>
  <c r="AC6" i="174"/>
  <c r="Y9" i="177"/>
  <c r="AD15" i="171"/>
  <c r="Z14" i="172"/>
  <c r="X15" i="175"/>
  <c r="Y13" i="174"/>
  <c r="AB13" i="173"/>
  <c r="Y15" i="176"/>
  <c r="X15" i="172"/>
  <c r="AD9" i="176"/>
  <c r="AA7" i="176"/>
  <c r="AA13" i="176"/>
  <c r="AC12" i="172"/>
  <c r="W14" i="175"/>
  <c r="AA9" i="174"/>
  <c r="AC12" i="173"/>
  <c r="Z12" i="177"/>
  <c r="X6" i="176"/>
  <c r="X6" i="177"/>
  <c r="X7" i="175"/>
  <c r="AB12" i="171"/>
  <c r="AD6" i="172"/>
  <c r="Z16" i="172"/>
  <c r="Y6" i="171"/>
  <c r="AC14" i="173"/>
  <c r="AD8" i="175"/>
  <c r="AA13" i="174"/>
  <c r="AB15" i="173"/>
  <c r="Y5" i="175"/>
  <c r="Y12" i="177"/>
  <c r="Z15" i="173"/>
  <c r="Y7" i="176"/>
  <c r="Z15" i="177"/>
  <c r="X16" i="172"/>
  <c r="AA13" i="175"/>
  <c r="AC12" i="174"/>
  <c r="Z7" i="175"/>
  <c r="Z6" i="172"/>
  <c r="AB7" i="175"/>
  <c r="W7" i="174"/>
  <c r="AC13" i="173"/>
  <c r="AA9" i="176"/>
  <c r="AA13" i="172"/>
  <c r="Z12" i="173"/>
  <c r="AC5" i="176"/>
  <c r="AA12" i="172"/>
  <c r="W11" i="173"/>
  <c r="AA10" i="180"/>
  <c r="Z10" i="180"/>
  <c r="AC16" i="183"/>
  <c r="AD16" i="183"/>
  <c r="X16" i="183"/>
  <c r="Y10" i="183"/>
  <c r="AD10" i="183"/>
  <c r="AB10" i="183"/>
  <c r="X10" i="183"/>
  <c r="AC10" i="183"/>
  <c r="W10" i="183"/>
  <c r="Z10" i="183"/>
  <c r="W16" i="183"/>
  <c r="AA10" i="183"/>
  <c r="AA16" i="183"/>
  <c r="Z16" i="183"/>
  <c r="AB16" i="183"/>
  <c r="Y16" i="183"/>
  <c r="Y10" i="182"/>
  <c r="X16" i="182"/>
  <c r="AA10" i="182"/>
  <c r="Z10" i="182"/>
  <c r="W16" i="182"/>
  <c r="W10" i="182"/>
  <c r="AD16" i="182"/>
  <c r="X10" i="182"/>
  <c r="AB10" i="182"/>
  <c r="AC16" i="182"/>
  <c r="AC10" i="182"/>
  <c r="Z16" i="182"/>
  <c r="Y16" i="182"/>
  <c r="AD10" i="182"/>
  <c r="AB16" i="182"/>
  <c r="AA16" i="182"/>
  <c r="Y10" i="181"/>
  <c r="Y16" i="181"/>
  <c r="X10" i="181"/>
  <c r="X16" i="181"/>
  <c r="AD16" i="181"/>
  <c r="Z10" i="181"/>
  <c r="AA16" i="181"/>
  <c r="W10" i="181"/>
  <c r="AA10" i="181"/>
  <c r="W16" i="181"/>
  <c r="Z16" i="181"/>
  <c r="AC10" i="181"/>
  <c r="AD10" i="181"/>
  <c r="AB16" i="181"/>
  <c r="AC16" i="181"/>
  <c r="AB10" i="181"/>
  <c r="AC16" i="180"/>
  <c r="AB16" i="180"/>
  <c r="X10" i="180"/>
  <c r="Z16" i="180"/>
  <c r="Y10" i="180"/>
  <c r="Y16" i="180"/>
  <c r="AB10" i="180"/>
  <c r="AD16" i="180"/>
  <c r="X16" i="180"/>
  <c r="AC10" i="180"/>
  <c r="W16" i="180"/>
  <c r="AA16" i="180"/>
  <c r="W10" i="180"/>
  <c r="AD10" i="180"/>
  <c r="AA10" i="178"/>
  <c r="AD16" i="178"/>
  <c r="AB16" i="178"/>
  <c r="Z16" i="178"/>
  <c r="AB10" i="178"/>
  <c r="Z10" i="178"/>
  <c r="X16" i="178"/>
  <c r="AC16" i="178"/>
  <c r="Y10" i="178"/>
  <c r="AA16" i="178"/>
  <c r="X10" i="178"/>
  <c r="Y16" i="178"/>
  <c r="W10" i="178"/>
  <c r="W16" i="178"/>
  <c r="AD10" i="178"/>
  <c r="AC10" i="178"/>
  <c r="X10" i="169"/>
  <c r="W10" i="169"/>
  <c r="AB16" i="169"/>
  <c r="AB10" i="169"/>
  <c r="AA16" i="169"/>
  <c r="Y10" i="169"/>
  <c r="Y16" i="169"/>
  <c r="X16" i="169"/>
  <c r="W16" i="169"/>
  <c r="AD16" i="169"/>
  <c r="AC16" i="169"/>
  <c r="AA10" i="169"/>
  <c r="Z16" i="169"/>
  <c r="AD10" i="169"/>
  <c r="AC10" i="169"/>
  <c r="Z10" i="169"/>
  <c r="Y12" i="170"/>
  <c r="W14" i="170"/>
  <c r="AD15" i="170"/>
  <c r="AD7" i="170"/>
  <c r="X11" i="170"/>
  <c r="AD12" i="170"/>
  <c r="AB16" i="170"/>
  <c r="Y14" i="170"/>
  <c r="W13" i="170"/>
  <c r="W11" i="170"/>
  <c r="AB11" i="170"/>
  <c r="AD8" i="182"/>
  <c r="AA12" i="180"/>
  <c r="AC15" i="180"/>
  <c r="AB14" i="180"/>
  <c r="Z6" i="178"/>
  <c r="X13" i="180"/>
  <c r="X5" i="178"/>
  <c r="AA12" i="178"/>
  <c r="W7" i="180"/>
  <c r="Z14" i="178"/>
  <c r="W12" i="180"/>
  <c r="Y8" i="178"/>
  <c r="AB13" i="180"/>
  <c r="X15" i="178"/>
  <c r="AB6" i="180"/>
  <c r="Y12" i="180"/>
  <c r="Y9" i="180"/>
  <c r="AC14" i="178"/>
  <c r="Z9" i="178"/>
  <c r="W5" i="180"/>
  <c r="X7" i="180"/>
  <c r="AD8" i="178"/>
  <c r="AB8" i="180"/>
  <c r="W14" i="178"/>
  <c r="AD12" i="178"/>
  <c r="W11" i="178"/>
  <c r="W12" i="178"/>
  <c r="AC12" i="180"/>
  <c r="AC6" i="178"/>
  <c r="AD8" i="170"/>
  <c r="AC13" i="170"/>
  <c r="Y10" i="170"/>
  <c r="AD7" i="182"/>
  <c r="W10" i="170"/>
  <c r="AD11" i="182"/>
  <c r="AB10" i="170"/>
  <c r="AB9" i="183"/>
  <c r="AA10" i="170"/>
  <c r="Z10" i="170"/>
  <c r="AA16" i="170"/>
  <c r="AA12" i="170"/>
  <c r="AB6" i="182"/>
  <c r="Z16" i="170"/>
  <c r="X8" i="170"/>
  <c r="Y12" i="178"/>
  <c r="AD7" i="181"/>
  <c r="AD16" i="170"/>
  <c r="X6" i="182"/>
  <c r="AC16" i="170"/>
  <c r="AD13" i="170"/>
  <c r="Y11" i="170"/>
  <c r="Y5" i="178"/>
  <c r="AD7" i="178"/>
  <c r="Y15" i="178"/>
  <c r="X16" i="170"/>
  <c r="AA8" i="170"/>
  <c r="Y6" i="178"/>
  <c r="AD14" i="170"/>
  <c r="AB7" i="180"/>
  <c r="AB6" i="178"/>
  <c r="X6" i="178"/>
  <c r="AC14" i="181"/>
  <c r="W16" i="170"/>
  <c r="AD10" i="170"/>
  <c r="AC5" i="170"/>
  <c r="X6" i="170"/>
  <c r="X8" i="178"/>
  <c r="X7" i="170"/>
  <c r="AB9" i="170"/>
  <c r="X13" i="178"/>
  <c r="AA9" i="170"/>
  <c r="AA15" i="178"/>
  <c r="Y15" i="180"/>
  <c r="AB11" i="182"/>
  <c r="AC10" i="170"/>
  <c r="AD14" i="178"/>
  <c r="Z12" i="178"/>
  <c r="X14" i="178"/>
  <c r="AB13" i="170"/>
  <c r="X15" i="170"/>
  <c r="AC15" i="178"/>
  <c r="AD11" i="170"/>
  <c r="W12" i="170"/>
  <c r="W8" i="178"/>
  <c r="Z13" i="181"/>
  <c r="Y16" i="170"/>
  <c r="Z6" i="170"/>
  <c r="AB13" i="178"/>
  <c r="Z11" i="170"/>
  <c r="AB15" i="178"/>
  <c r="Z13" i="170"/>
  <c r="AC5" i="182"/>
  <c r="X10" i="170"/>
  <c r="AD5" i="182"/>
  <c r="W12" i="181"/>
  <c r="W13" i="181"/>
  <c r="Y8" i="183"/>
  <c r="Y9" i="183"/>
  <c r="X7" i="178"/>
  <c r="Y13" i="182"/>
  <c r="AD12" i="181"/>
  <c r="AA6" i="183"/>
  <c r="AB6" i="170"/>
  <c r="AC8" i="169"/>
  <c r="AC7" i="182"/>
  <c r="W9" i="181"/>
  <c r="AD6" i="182"/>
  <c r="X5" i="183"/>
  <c r="AB12" i="181"/>
  <c r="AA16" i="168"/>
  <c r="Z11" i="182"/>
  <c r="AD15" i="183"/>
  <c r="AD8" i="181"/>
  <c r="AB16" i="168"/>
  <c r="AB13" i="183"/>
  <c r="AC15" i="181"/>
  <c r="Y7" i="182"/>
  <c r="AC16" i="168"/>
  <c r="X8" i="183"/>
  <c r="AA15" i="182"/>
  <c r="AB7" i="182"/>
  <c r="Z9" i="183"/>
  <c r="AD16" i="168"/>
  <c r="Y11" i="182"/>
  <c r="AC5" i="183"/>
  <c r="AB10" i="168"/>
  <c r="Z7" i="169"/>
  <c r="AB14" i="183"/>
  <c r="AB15" i="183"/>
  <c r="X5" i="181"/>
  <c r="AD10" i="168"/>
  <c r="AB12" i="170"/>
  <c r="AD5" i="170"/>
  <c r="W6" i="181"/>
  <c r="Y14" i="181"/>
  <c r="AC7" i="181"/>
  <c r="X12" i="182"/>
  <c r="Z16" i="168"/>
  <c r="AA5" i="178"/>
  <c r="X5" i="170"/>
  <c r="Z15" i="178"/>
  <c r="AD9" i="170"/>
  <c r="Y11" i="180"/>
  <c r="AD6" i="170"/>
  <c r="Y7" i="170"/>
  <c r="AC12" i="178"/>
  <c r="Z13" i="182"/>
  <c r="AD11" i="181"/>
  <c r="X8" i="182"/>
  <c r="X12" i="183"/>
  <c r="Z12" i="170"/>
  <c r="AD9" i="178"/>
  <c r="Y13" i="170"/>
  <c r="AA13" i="178"/>
  <c r="Y8" i="170"/>
  <c r="Z14" i="170"/>
  <c r="Z7" i="182"/>
  <c r="AD9" i="182"/>
  <c r="Y9" i="182"/>
  <c r="AA6" i="182"/>
  <c r="X11" i="182"/>
  <c r="W11" i="168"/>
  <c r="Y10" i="168"/>
  <c r="AC14" i="180"/>
  <c r="W9" i="170"/>
  <c r="Z11" i="181"/>
  <c r="W5" i="183"/>
  <c r="AB11" i="181"/>
  <c r="Z12" i="183"/>
  <c r="W14" i="183"/>
  <c r="AB8" i="181"/>
  <c r="Z7" i="183"/>
  <c r="Y5" i="182"/>
  <c r="AD11" i="183"/>
  <c r="X14" i="182"/>
  <c r="Z15" i="181"/>
  <c r="AC15" i="182"/>
  <c r="X15" i="181"/>
  <c r="W6" i="169"/>
  <c r="AC11" i="178"/>
  <c r="AC9" i="181"/>
  <c r="Z8" i="183"/>
  <c r="AC12" i="181"/>
  <c r="Z14" i="181"/>
  <c r="AA9" i="183"/>
  <c r="Y7" i="183"/>
  <c r="W7" i="182"/>
  <c r="W14" i="181"/>
  <c r="W5" i="182"/>
  <c r="Y6" i="181"/>
  <c r="Y15" i="182"/>
  <c r="X7" i="181"/>
  <c r="AD9" i="183"/>
  <c r="W15" i="170"/>
  <c r="AB15" i="181"/>
  <c r="Y11" i="183"/>
  <c r="AC11" i="183"/>
  <c r="AC14" i="182"/>
  <c r="Z5" i="181"/>
  <c r="AB12" i="182"/>
  <c r="X13" i="181"/>
  <c r="AD13" i="183"/>
  <c r="Z5" i="182"/>
  <c r="X12" i="181"/>
  <c r="AB6" i="183"/>
  <c r="AB6" i="181"/>
  <c r="AC5" i="181"/>
  <c r="W13" i="182"/>
  <c r="AA14" i="181"/>
  <c r="W9" i="182"/>
  <c r="AA12" i="181"/>
  <c r="Z8" i="182"/>
  <c r="Z9" i="181"/>
  <c r="AD14" i="182"/>
  <c r="Z12" i="181"/>
  <c r="AB12" i="183"/>
  <c r="X15" i="182"/>
  <c r="AA7" i="183"/>
  <c r="AB7" i="170"/>
  <c r="Y7" i="180"/>
  <c r="X11" i="181"/>
  <c r="W11" i="181"/>
  <c r="Z12" i="182"/>
  <c r="AB13" i="181"/>
  <c r="AA13" i="182"/>
  <c r="AA6" i="181"/>
  <c r="AD13" i="182"/>
  <c r="Z7" i="181"/>
  <c r="X15" i="183"/>
  <c r="AB13" i="182"/>
  <c r="W15" i="181"/>
  <c r="AC12" i="183"/>
  <c r="AA7" i="182"/>
  <c r="Y13" i="181"/>
  <c r="W13" i="183"/>
  <c r="AA8" i="181"/>
  <c r="AA12" i="183"/>
  <c r="Y13" i="183"/>
  <c r="AD8" i="183"/>
  <c r="W9" i="183"/>
  <c r="AD15" i="180"/>
  <c r="AA8" i="169"/>
  <c r="Z7" i="170"/>
  <c r="AC11" i="170"/>
  <c r="AD11" i="169"/>
  <c r="X11" i="169"/>
  <c r="AD7" i="183"/>
  <c r="AB8" i="182"/>
  <c r="AB14" i="181"/>
  <c r="AD5" i="183"/>
  <c r="AA11" i="182"/>
  <c r="AC11" i="181"/>
  <c r="AC14" i="183"/>
  <c r="AA9" i="182"/>
  <c r="AB9" i="181"/>
  <c r="Z15" i="183"/>
  <c r="AB14" i="182"/>
  <c r="AC6" i="181"/>
  <c r="AA13" i="183"/>
  <c r="AC13" i="182"/>
  <c r="W6" i="183"/>
  <c r="X13" i="182"/>
  <c r="X9" i="182"/>
  <c r="X9" i="169"/>
  <c r="Z8" i="170"/>
  <c r="AC14" i="170"/>
  <c r="AC13" i="183"/>
  <c r="AD6" i="181"/>
  <c r="AC7" i="183"/>
  <c r="Y5" i="183"/>
  <c r="AC11" i="182"/>
  <c r="AD14" i="181"/>
  <c r="AC9" i="183"/>
  <c r="W11" i="182"/>
  <c r="AD9" i="181"/>
  <c r="X9" i="183"/>
  <c r="AA5" i="183"/>
  <c r="AD15" i="182"/>
  <c r="W11" i="183"/>
  <c r="AB15" i="182"/>
  <c r="AC8" i="181"/>
  <c r="AD7" i="169"/>
  <c r="AA14" i="170"/>
  <c r="W7" i="170"/>
  <c r="Y12" i="183"/>
  <c r="Y11" i="181"/>
  <c r="Z13" i="183"/>
  <c r="Z5" i="183"/>
  <c r="AA11" i="181"/>
  <c r="X7" i="183"/>
  <c r="Y6" i="183"/>
  <c r="AC15" i="183"/>
  <c r="AA12" i="182"/>
  <c r="Y15" i="181"/>
  <c r="AC6" i="182"/>
  <c r="X6" i="181"/>
  <c r="X7" i="169"/>
  <c r="AD13" i="180"/>
  <c r="X9" i="180"/>
  <c r="Y6" i="180"/>
  <c r="W8" i="183"/>
  <c r="AC8" i="183"/>
  <c r="Y12" i="182"/>
  <c r="Y14" i="183"/>
  <c r="AA14" i="183"/>
  <c r="AD13" i="181"/>
  <c r="AA11" i="183"/>
  <c r="W6" i="182"/>
  <c r="Z11" i="183"/>
  <c r="AA5" i="182"/>
  <c r="Y5" i="181"/>
  <c r="AB5" i="182"/>
  <c r="Z8" i="181"/>
  <c r="AD8" i="169"/>
  <c r="AC6" i="180"/>
  <c r="X5" i="180"/>
  <c r="AA5" i="180"/>
  <c r="X6" i="183"/>
  <c r="Z14" i="183"/>
  <c r="W14" i="182"/>
  <c r="W7" i="183"/>
  <c r="Y6" i="182"/>
  <c r="AD15" i="181"/>
  <c r="Z9" i="182"/>
  <c r="Y9" i="181"/>
  <c r="AD12" i="183"/>
  <c r="Z6" i="182"/>
  <c r="Y12" i="181"/>
  <c r="AA11" i="180"/>
  <c r="W15" i="180"/>
  <c r="Z9" i="180"/>
  <c r="Z13" i="169"/>
  <c r="Y14" i="182"/>
  <c r="AC13" i="181"/>
  <c r="AB9" i="182"/>
  <c r="AA7" i="181"/>
  <c r="Y8" i="182"/>
  <c r="AB11" i="183"/>
  <c r="W8" i="182"/>
  <c r="Z6" i="181"/>
  <c r="W15" i="183"/>
  <c r="AC12" i="182"/>
  <c r="Y7" i="181"/>
  <c r="AD14" i="183"/>
  <c r="AC6" i="183"/>
  <c r="AA15" i="181"/>
  <c r="Z7" i="180"/>
  <c r="W8" i="180"/>
  <c r="X7" i="182"/>
  <c r="AB7" i="181"/>
  <c r="X5" i="182"/>
  <c r="AB5" i="181"/>
  <c r="AA8" i="182"/>
  <c r="X8" i="181"/>
  <c r="W12" i="182"/>
  <c r="AA13" i="181"/>
  <c r="Z14" i="182"/>
  <c r="W8" i="181"/>
  <c r="AB5" i="183"/>
  <c r="W15" i="182"/>
  <c r="AD5" i="181"/>
  <c r="AB8" i="183"/>
  <c r="Z6" i="183"/>
  <c r="X13" i="183"/>
  <c r="X8" i="180"/>
  <c r="Z11" i="180"/>
  <c r="AA9" i="180"/>
  <c r="Y9" i="170"/>
  <c r="AB5" i="170"/>
  <c r="AD15" i="169"/>
  <c r="Z15" i="182"/>
  <c r="W7" i="181"/>
  <c r="AD6" i="183"/>
  <c r="AD12" i="182"/>
  <c r="W5" i="181"/>
  <c r="AB7" i="183"/>
  <c r="Y8" i="181"/>
  <c r="AA15" i="183"/>
  <c r="AC8" i="182"/>
  <c r="AA5" i="181"/>
  <c r="Y15" i="183"/>
  <c r="AA14" i="182"/>
  <c r="X9" i="181"/>
  <c r="X14" i="183"/>
  <c r="AA9" i="181"/>
  <c r="W12" i="183"/>
  <c r="AA8" i="183"/>
  <c r="AC5" i="169"/>
  <c r="X12" i="169"/>
  <c r="AD11" i="180"/>
  <c r="AC14" i="169"/>
  <c r="Z11" i="178"/>
  <c r="AA14" i="169"/>
  <c r="AD14" i="169"/>
  <c r="AC8" i="180"/>
  <c r="AA14" i="178"/>
  <c r="AC8" i="170"/>
  <c r="W13" i="169"/>
  <c r="W9" i="169"/>
  <c r="W14" i="180"/>
  <c r="Y14" i="178"/>
  <c r="X12" i="170"/>
  <c r="W12" i="169"/>
  <c r="Y12" i="169"/>
  <c r="W7" i="169"/>
  <c r="AC9" i="180"/>
  <c r="AB14" i="178"/>
  <c r="Y11" i="169"/>
  <c r="AA6" i="169"/>
  <c r="W6" i="178"/>
  <c r="AB13" i="169"/>
  <c r="Z6" i="180"/>
  <c r="AC9" i="178"/>
  <c r="Z15" i="170"/>
  <c r="Y5" i="169"/>
  <c r="AC9" i="169"/>
  <c r="AB7" i="169"/>
  <c r="X12" i="180"/>
  <c r="W9" i="180"/>
  <c r="W8" i="169"/>
  <c r="W15" i="178"/>
  <c r="AD12" i="180"/>
  <c r="AA9" i="178"/>
  <c r="Y5" i="170"/>
  <c r="X6" i="180"/>
  <c r="X12" i="178"/>
  <c r="Y13" i="169"/>
  <c r="AD14" i="180"/>
  <c r="Z7" i="178"/>
  <c r="AB14" i="170"/>
  <c r="Y5" i="180"/>
  <c r="AD15" i="178"/>
  <c r="AC7" i="169"/>
  <c r="AC12" i="169"/>
  <c r="W5" i="169"/>
  <c r="AB11" i="169"/>
  <c r="Z13" i="180"/>
  <c r="AD7" i="180"/>
  <c r="W13" i="178"/>
  <c r="AC12" i="170"/>
  <c r="Z6" i="169"/>
  <c r="AD11" i="178"/>
  <c r="Y13" i="180"/>
  <c r="Y13" i="178"/>
  <c r="AC7" i="170"/>
  <c r="AD6" i="169"/>
  <c r="W14" i="169"/>
  <c r="W6" i="180"/>
  <c r="Z11" i="169"/>
  <c r="AC13" i="178"/>
  <c r="AB9" i="180"/>
  <c r="AD5" i="178"/>
  <c r="AB5" i="180"/>
  <c r="Z8" i="178"/>
  <c r="Z5" i="170"/>
  <c r="AA14" i="180"/>
  <c r="AC8" i="178"/>
  <c r="X14" i="170"/>
  <c r="AD13" i="169"/>
  <c r="AB12" i="180"/>
  <c r="AB5" i="178"/>
  <c r="X9" i="170"/>
  <c r="Z15" i="169"/>
  <c r="AB9" i="169"/>
  <c r="AA13" i="180"/>
  <c r="AC7" i="178"/>
  <c r="Z12" i="169"/>
  <c r="Y11" i="178"/>
  <c r="AB15" i="170"/>
  <c r="Z8" i="169"/>
  <c r="Z5" i="178"/>
  <c r="W5" i="170"/>
  <c r="AA13" i="169"/>
  <c r="AA7" i="180"/>
  <c r="Z5" i="180"/>
  <c r="Y7" i="178"/>
  <c r="AA7" i="170"/>
  <c r="AD9" i="169"/>
  <c r="AB5" i="169"/>
  <c r="Z8" i="180"/>
  <c r="Y15" i="169"/>
  <c r="AB11" i="178"/>
  <c r="AB8" i="170"/>
  <c r="AA7" i="169"/>
  <c r="AD6" i="180"/>
  <c r="X9" i="178"/>
  <c r="AA13" i="170"/>
  <c r="Z14" i="169"/>
  <c r="AC11" i="180"/>
  <c r="Y9" i="178"/>
  <c r="AB8" i="169"/>
  <c r="X15" i="180"/>
  <c r="W7" i="178"/>
  <c r="Y14" i="169"/>
  <c r="Z9" i="170"/>
  <c r="X5" i="169"/>
  <c r="Z5" i="169"/>
  <c r="AA5" i="170"/>
  <c r="Y7" i="169"/>
  <c r="W15" i="169"/>
  <c r="AA5" i="169"/>
  <c r="Z13" i="178"/>
  <c r="AD12" i="169"/>
  <c r="AC6" i="169"/>
  <c r="X6" i="169"/>
  <c r="Z15" i="180"/>
  <c r="AB6" i="169"/>
  <c r="AA8" i="180"/>
  <c r="AA7" i="178"/>
  <c r="AB12" i="169"/>
  <c r="AB14" i="169"/>
  <c r="W13" i="180"/>
  <c r="W5" i="178"/>
  <c r="Y9" i="169"/>
  <c r="AC13" i="169"/>
  <c r="AA15" i="169"/>
  <c r="AB11" i="180"/>
  <c r="X11" i="180"/>
  <c r="AB15" i="180"/>
  <c r="X13" i="169"/>
  <c r="AA6" i="180"/>
  <c r="W9" i="178"/>
  <c r="AA11" i="169"/>
  <c r="Y15" i="170"/>
  <c r="AB7" i="178"/>
  <c r="AC9" i="170"/>
  <c r="AC15" i="169"/>
  <c r="Z12" i="180"/>
  <c r="Y8" i="169"/>
  <c r="Y14" i="180"/>
  <c r="X14" i="169"/>
  <c r="AC7" i="180"/>
  <c r="X14" i="180"/>
  <c r="AD13" i="178"/>
  <c r="AC13" i="180"/>
  <c r="AC5" i="178"/>
  <c r="X13" i="170"/>
  <c r="Y6" i="169"/>
  <c r="AA8" i="178"/>
  <c r="AB15" i="169"/>
  <c r="Y8" i="180"/>
  <c r="AA12" i="169"/>
  <c r="AD5" i="180"/>
  <c r="AD6" i="178"/>
  <c r="AC11" i="169"/>
  <c r="AA11" i="170"/>
  <c r="AA15" i="180"/>
  <c r="AB9" i="178"/>
  <c r="Y6" i="170"/>
  <c r="Z9" i="169"/>
  <c r="AA11" i="178"/>
  <c r="W6" i="170"/>
  <c r="AC5" i="180"/>
  <c r="AB8" i="178"/>
  <c r="AA15" i="170"/>
  <c r="W11" i="180"/>
  <c r="AA9" i="169"/>
  <c r="AD5" i="169"/>
  <c r="X8" i="169"/>
  <c r="AD8" i="180"/>
  <c r="AD9" i="180"/>
  <c r="AA6" i="178"/>
  <c r="W8" i="170"/>
  <c r="X15" i="169"/>
  <c r="AA6" i="170"/>
  <c r="AB12" i="178"/>
  <c r="AC15" i="170"/>
  <c r="AI2" i="168" l="1"/>
  <c r="AG2" i="168"/>
  <c r="AI2" i="169"/>
  <c r="AG2" i="169"/>
  <c r="AI2" i="170"/>
  <c r="AG2" i="170"/>
  <c r="AI2" i="171"/>
  <c r="AG2" i="171"/>
  <c r="AG2" i="172"/>
  <c r="AI2" i="172"/>
  <c r="AH10" i="172" s="1"/>
  <c r="AI2" i="173"/>
  <c r="AG2" i="173"/>
  <c r="AG2" i="174"/>
  <c r="AI2" i="174"/>
  <c r="AG2" i="175"/>
  <c r="AI2" i="175"/>
  <c r="AI2" i="176"/>
  <c r="AG2" i="176"/>
  <c r="AI2" i="177"/>
  <c r="AG2" i="177"/>
  <c r="AI2" i="178"/>
  <c r="AG2" i="178"/>
  <c r="AG2" i="180"/>
  <c r="AI2" i="180"/>
  <c r="AI2" i="181"/>
  <c r="AG2" i="181"/>
  <c r="AG2" i="182"/>
  <c r="AI2" i="182"/>
  <c r="AI2" i="183"/>
  <c r="AG2" i="183"/>
  <c r="AK7" i="170"/>
  <c r="AG6" i="168"/>
  <c r="AH10" i="170" l="1"/>
  <c r="AM16" i="181"/>
  <c r="AH10" i="183"/>
  <c r="AN10" i="178"/>
  <c r="AI16" i="183"/>
  <c r="AK16" i="171"/>
  <c r="AM16" i="169"/>
  <c r="AL16" i="182"/>
  <c r="AM10" i="169"/>
  <c r="AN16" i="170"/>
  <c r="AI10" i="169"/>
  <c r="AI16" i="169"/>
  <c r="AH16" i="169"/>
  <c r="AG16" i="169"/>
  <c r="AG5" i="170"/>
  <c r="AK6" i="170"/>
  <c r="AI16" i="171"/>
  <c r="AK10" i="178"/>
  <c r="AN16" i="178"/>
  <c r="AL16" i="178"/>
  <c r="AJ16" i="178"/>
  <c r="AL10" i="178"/>
  <c r="AI10" i="183"/>
  <c r="AH16" i="182"/>
  <c r="AJ10" i="178"/>
  <c r="AL10" i="172"/>
  <c r="AI10" i="181"/>
  <c r="AG16" i="172"/>
  <c r="AH10" i="169"/>
  <c r="AI16" i="181"/>
  <c r="AG10" i="169"/>
  <c r="AH10" i="181"/>
  <c r="AL10" i="173"/>
  <c r="AL16" i="169"/>
  <c r="AM16" i="183"/>
  <c r="AL10" i="169"/>
  <c r="AN16" i="183"/>
  <c r="AK16" i="169"/>
  <c r="AH16" i="183"/>
  <c r="AG10" i="183"/>
  <c r="AL10" i="183"/>
  <c r="AG16" i="183"/>
  <c r="AM10" i="183"/>
  <c r="AK10" i="183"/>
  <c r="AN10" i="183"/>
  <c r="AJ10" i="183"/>
  <c r="AK16" i="183"/>
  <c r="AJ16" i="183"/>
  <c r="AL16" i="183"/>
  <c r="AH10" i="182"/>
  <c r="AI10" i="182"/>
  <c r="AG16" i="182"/>
  <c r="AL10" i="182"/>
  <c r="AG10" i="182"/>
  <c r="AK16" i="182"/>
  <c r="AM10" i="182"/>
  <c r="AJ10" i="182"/>
  <c r="AN16" i="182"/>
  <c r="AM16" i="182"/>
  <c r="AJ16" i="182"/>
  <c r="AK10" i="182"/>
  <c r="AI16" i="182"/>
  <c r="AN10" i="182"/>
  <c r="AK10" i="181"/>
  <c r="AH16" i="181"/>
  <c r="AL10" i="181"/>
  <c r="AG16" i="181"/>
  <c r="AN16" i="181"/>
  <c r="AG10" i="181"/>
  <c r="AJ16" i="181"/>
  <c r="AM10" i="181"/>
  <c r="AJ10" i="181"/>
  <c r="AN10" i="181"/>
  <c r="AL16" i="181"/>
  <c r="AK16" i="181"/>
  <c r="AJ10" i="180"/>
  <c r="AK10" i="180"/>
  <c r="AM16" i="180"/>
  <c r="AL10" i="180"/>
  <c r="AN16" i="180"/>
  <c r="AH16" i="180"/>
  <c r="AM10" i="180"/>
  <c r="AL16" i="180"/>
  <c r="AG16" i="180"/>
  <c r="AH10" i="180"/>
  <c r="AI16" i="180"/>
  <c r="AK16" i="180"/>
  <c r="AI10" i="180"/>
  <c r="AG10" i="180"/>
  <c r="AJ16" i="180"/>
  <c r="AN10" i="180"/>
  <c r="AI10" i="178"/>
  <c r="AK16" i="178"/>
  <c r="AH16" i="178"/>
  <c r="AM10" i="178"/>
  <c r="AM16" i="178"/>
  <c r="AH10" i="178"/>
  <c r="AI16" i="178"/>
  <c r="AG10" i="178"/>
  <c r="AG16" i="178"/>
  <c r="AN16" i="169"/>
  <c r="AJ10" i="169"/>
  <c r="AK10" i="169"/>
  <c r="AJ16" i="169"/>
  <c r="AN10" i="169"/>
  <c r="AN5" i="183"/>
  <c r="AK11" i="168"/>
  <c r="AN13" i="168"/>
  <c r="AI15" i="168"/>
  <c r="AK16" i="168"/>
  <c r="AM10" i="168"/>
  <c r="AG8" i="168"/>
  <c r="AH5" i="168"/>
  <c r="AH15" i="168"/>
  <c r="AM6" i="168"/>
  <c r="AI10" i="168"/>
  <c r="AJ8" i="168"/>
  <c r="AI11" i="168"/>
  <c r="AJ11" i="168"/>
  <c r="AK5" i="168"/>
  <c r="AK9" i="168"/>
  <c r="AJ15" i="168"/>
  <c r="AH16" i="168"/>
  <c r="AJ5" i="168"/>
  <c r="AH11" i="168"/>
  <c r="AM5" i="168"/>
  <c r="AG5" i="168"/>
  <c r="AJ12" i="168"/>
  <c r="AG9" i="168"/>
  <c r="AG15" i="168"/>
  <c r="AJ14" i="168"/>
  <c r="AI9" i="168"/>
  <c r="AL11" i="168"/>
  <c r="AM9" i="168"/>
  <c r="AL5" i="168"/>
  <c r="AN7" i="168"/>
  <c r="AK14" i="168"/>
  <c r="AN11" i="168"/>
  <c r="AN6" i="168"/>
  <c r="AG10" i="168"/>
  <c r="AM14" i="168"/>
  <c r="AM13" i="168"/>
  <c r="AI8" i="168"/>
  <c r="AN9" i="168"/>
  <c r="AI13" i="168"/>
  <c r="AL14" i="168"/>
  <c r="AN15" i="168"/>
  <c r="AJ7" i="168"/>
  <c r="AH6" i="168"/>
  <c r="AK15" i="168"/>
  <c r="AK7" i="168"/>
  <c r="AG13" i="168"/>
  <c r="AG14" i="168"/>
  <c r="AI12" i="168"/>
  <c r="AN14" i="168"/>
  <c r="AK6" i="168"/>
  <c r="AM11" i="168"/>
  <c r="AL7" i="168"/>
  <c r="AG12" i="168"/>
  <c r="AM7" i="168"/>
  <c r="AK16" i="173"/>
  <c r="AH8" i="168"/>
  <c r="AH9" i="168"/>
  <c r="AG7" i="168"/>
  <c r="AI6" i="168"/>
  <c r="AN8" i="168"/>
  <c r="AN12" i="168"/>
  <c r="AK13" i="168"/>
  <c r="AI14" i="168"/>
  <c r="AL8" i="168"/>
  <c r="AI5" i="168"/>
  <c r="AM8" i="168"/>
  <c r="AJ9" i="168"/>
  <c r="AJ6" i="168"/>
  <c r="AK12" i="168"/>
  <c r="AJ13" i="168"/>
  <c r="AM12" i="168"/>
  <c r="AK8" i="168"/>
  <c r="AL9" i="168"/>
  <c r="AG11" i="181"/>
  <c r="AM12" i="177"/>
  <c r="AL8" i="175"/>
  <c r="AJ13" i="174"/>
  <c r="AK10" i="173"/>
  <c r="AG10" i="173"/>
  <c r="AN10" i="173"/>
  <c r="AM10" i="173"/>
  <c r="AJ10" i="173"/>
  <c r="AN16" i="173"/>
  <c r="AG13" i="169"/>
  <c r="AI10" i="173"/>
  <c r="AJ16" i="173"/>
  <c r="AK13" i="180"/>
  <c r="AI16" i="173"/>
  <c r="AH16" i="173"/>
  <c r="AG16" i="173"/>
  <c r="AM16" i="173"/>
  <c r="AL16" i="173"/>
  <c r="AH10" i="173"/>
  <c r="AM11" i="173"/>
  <c r="AL8" i="173"/>
  <c r="AN16" i="168"/>
  <c r="AN10" i="168"/>
  <c r="AJ16" i="168"/>
  <c r="AL13" i="168"/>
  <c r="AG16" i="168"/>
  <c r="AG11" i="168"/>
  <c r="AI16" i="168"/>
  <c r="AM16" i="168"/>
  <c r="AK10" i="168"/>
  <c r="AN5" i="168"/>
  <c r="AL12" i="168"/>
  <c r="AL16" i="168"/>
  <c r="AH13" i="168"/>
  <c r="AH14" i="168"/>
  <c r="AH12" i="168"/>
  <c r="AL10" i="168"/>
  <c r="AH10" i="168"/>
  <c r="AL15" i="168"/>
  <c r="AL6" i="168"/>
  <c r="AI7" i="168"/>
  <c r="AH7" i="168"/>
  <c r="AM15" i="168"/>
  <c r="AJ10" i="168"/>
  <c r="AI5" i="175"/>
  <c r="AH7" i="177"/>
  <c r="AI5" i="183"/>
  <c r="AN15" i="177"/>
  <c r="AL15" i="182"/>
  <c r="AM10" i="172"/>
  <c r="AK10" i="172"/>
  <c r="AG10" i="172"/>
  <c r="AN10" i="172"/>
  <c r="AJ10" i="172"/>
  <c r="AL16" i="172"/>
  <c r="AN16" i="172"/>
  <c r="AI10" i="172"/>
  <c r="AH13" i="176"/>
  <c r="AH16" i="172"/>
  <c r="AK16" i="172"/>
  <c r="AJ6" i="169"/>
  <c r="AM16" i="172"/>
  <c r="AJ16" i="172"/>
  <c r="AI16" i="172"/>
  <c r="AJ5" i="175"/>
  <c r="AJ16" i="171"/>
  <c r="AM16" i="171"/>
  <c r="AL10" i="171"/>
  <c r="AK10" i="171"/>
  <c r="AJ10" i="171"/>
  <c r="AL16" i="171"/>
  <c r="AN12" i="176"/>
  <c r="AN5" i="172"/>
  <c r="AH10" i="171"/>
  <c r="AN16" i="171"/>
  <c r="AH16" i="171"/>
  <c r="AL9" i="178"/>
  <c r="AG7" i="173"/>
  <c r="AG16" i="171"/>
  <c r="AN9" i="173"/>
  <c r="AM10" i="171"/>
  <c r="AG10" i="171"/>
  <c r="AM15" i="173"/>
  <c r="AN10" i="171"/>
  <c r="AI10" i="171"/>
  <c r="AK9" i="173"/>
  <c r="AN12" i="183"/>
  <c r="AG10" i="170"/>
  <c r="AI12" i="183"/>
  <c r="AI7" i="172"/>
  <c r="AL13" i="175"/>
  <c r="AN11" i="183"/>
  <c r="AJ14" i="183"/>
  <c r="AM7" i="170"/>
  <c r="AL16" i="170"/>
  <c r="AJ8" i="183"/>
  <c r="AM11" i="183"/>
  <c r="AM10" i="170"/>
  <c r="AM7" i="183"/>
  <c r="AK16" i="170"/>
  <c r="AM11" i="174"/>
  <c r="AJ11" i="183"/>
  <c r="AM15" i="183"/>
  <c r="AL10" i="170"/>
  <c r="AM8" i="183"/>
  <c r="AH16" i="170"/>
  <c r="AG12" i="172"/>
  <c r="AN12" i="177"/>
  <c r="AI16" i="170"/>
  <c r="AN7" i="172"/>
  <c r="AG9" i="183"/>
  <c r="AI15" i="183"/>
  <c r="AL5" i="181"/>
  <c r="AM16" i="170"/>
  <c r="AJ6" i="172"/>
  <c r="AK13" i="170"/>
  <c r="AL6" i="183"/>
  <c r="AN14" i="183"/>
  <c r="AG16" i="170"/>
  <c r="AI15" i="172"/>
  <c r="AJ6" i="183"/>
  <c r="AK15" i="170"/>
  <c r="AH9" i="170"/>
  <c r="AM13" i="183"/>
  <c r="AG11" i="183"/>
  <c r="AJ16" i="170"/>
  <c r="AN6" i="175"/>
  <c r="AN6" i="169"/>
  <c r="AJ5" i="170"/>
  <c r="AI6" i="183"/>
  <c r="AG7" i="183"/>
  <c r="AK12" i="183"/>
  <c r="AI10" i="170"/>
  <c r="AJ9" i="169"/>
  <c r="AL11" i="183"/>
  <c r="AL5" i="183"/>
  <c r="AK10" i="170"/>
  <c r="AN9" i="183"/>
  <c r="AH13" i="170"/>
  <c r="AM8" i="170"/>
  <c r="AH13" i="183"/>
  <c r="AJ15" i="183"/>
  <c r="AK14" i="183"/>
  <c r="AN10" i="170"/>
  <c r="AK8" i="178"/>
  <c r="AI6" i="170"/>
  <c r="AH12" i="170"/>
  <c r="AJ7" i="172"/>
  <c r="AM11" i="182"/>
  <c r="AM14" i="183"/>
  <c r="AJ10" i="170"/>
  <c r="AH6" i="171"/>
  <c r="AK11" i="174"/>
  <c r="AG6" i="180"/>
  <c r="AN6" i="181"/>
  <c r="AK8" i="181"/>
  <c r="AJ11" i="181"/>
  <c r="AM8" i="174"/>
  <c r="AH12" i="181"/>
  <c r="AG8" i="181"/>
  <c r="AL14" i="181"/>
  <c r="AG14" i="181"/>
  <c r="AM12" i="181"/>
  <c r="AI8" i="181"/>
  <c r="AI6" i="174"/>
  <c r="AK7" i="172"/>
  <c r="AM5" i="181"/>
  <c r="AK13" i="182"/>
  <c r="AK12" i="175"/>
  <c r="AK7" i="174"/>
  <c r="AK14" i="174"/>
  <c r="AN11" i="172"/>
  <c r="AM9" i="181"/>
  <c r="AH6" i="181"/>
  <c r="AL9" i="174"/>
  <c r="AG6" i="176"/>
  <c r="AG11" i="174"/>
  <c r="AL13" i="177"/>
  <c r="AM6" i="171"/>
  <c r="AK7" i="177"/>
  <c r="AI6" i="181"/>
  <c r="AI5" i="181"/>
  <c r="AI15" i="181"/>
  <c r="AI12" i="174"/>
  <c r="AK12" i="176"/>
  <c r="AN14" i="173"/>
  <c r="AH11" i="172"/>
  <c r="AG7" i="174"/>
  <c r="AL14" i="170"/>
  <c r="AI12" i="181"/>
  <c r="AK14" i="181"/>
  <c r="AI13" i="181"/>
  <c r="AH11" i="180"/>
  <c r="AG15" i="173"/>
  <c r="AL5" i="174"/>
  <c r="AN9" i="172"/>
  <c r="AJ13" i="180"/>
  <c r="AJ8" i="178"/>
  <c r="AM14" i="177"/>
  <c r="AJ15" i="172"/>
  <c r="AJ8" i="172"/>
  <c r="AL9" i="181"/>
  <c r="AM6" i="181"/>
  <c r="AI7" i="174"/>
  <c r="AM15" i="170"/>
  <c r="AG13" i="182"/>
  <c r="AK5" i="182"/>
  <c r="AM8" i="181"/>
  <c r="AN14" i="181"/>
  <c r="AN11" i="174"/>
  <c r="AG5" i="182"/>
  <c r="AN15" i="181"/>
  <c r="AM11" i="181"/>
  <c r="AN11" i="177"/>
  <c r="AM7" i="174"/>
  <c r="AK14" i="172"/>
  <c r="AH6" i="177"/>
  <c r="AK9" i="172"/>
  <c r="AL15" i="177"/>
  <c r="AI12" i="172"/>
  <c r="AL15" i="181"/>
  <c r="AI7" i="183"/>
  <c r="AJ5" i="174"/>
  <c r="AI7" i="178"/>
  <c r="AI15" i="170"/>
  <c r="AN7" i="175"/>
  <c r="AM12" i="172"/>
  <c r="AL12" i="177"/>
  <c r="AH8" i="181"/>
  <c r="AN5" i="181"/>
  <c r="AM6" i="172"/>
  <c r="AH14" i="174"/>
  <c r="AI13" i="174"/>
  <c r="AJ13" i="175"/>
  <c r="AK6" i="181"/>
  <c r="AK5" i="181"/>
  <c r="AJ6" i="181"/>
  <c r="AK8" i="183"/>
  <c r="AI5" i="180"/>
  <c r="AM5" i="178"/>
  <c r="AN9" i="177"/>
  <c r="AI12" i="177"/>
  <c r="AJ9" i="177"/>
  <c r="AN8" i="177"/>
  <c r="AM6" i="177"/>
  <c r="AM7" i="177"/>
  <c r="AK14" i="177"/>
  <c r="AK8" i="182"/>
  <c r="AJ12" i="181"/>
  <c r="AN12" i="182"/>
  <c r="AH14" i="180"/>
  <c r="AM13" i="182"/>
  <c r="AN13" i="181"/>
  <c r="AL8" i="182"/>
  <c r="AK15" i="180"/>
  <c r="AJ12" i="180"/>
  <c r="AM8" i="182"/>
  <c r="AL13" i="182"/>
  <c r="AJ8" i="182"/>
  <c r="AJ15" i="182"/>
  <c r="AN9" i="181"/>
  <c r="AG13" i="183"/>
  <c r="AL13" i="181"/>
  <c r="AH13" i="182"/>
  <c r="AL5" i="180"/>
  <c r="AH11" i="177"/>
  <c r="AN13" i="169"/>
  <c r="AL9" i="177"/>
  <c r="AH5" i="177"/>
  <c r="AM9" i="180"/>
  <c r="AN5" i="180"/>
  <c r="AH14" i="169"/>
  <c r="AG13" i="180"/>
  <c r="AG6" i="182"/>
  <c r="AK11" i="182"/>
  <c r="AH14" i="182"/>
  <c r="AK12" i="182"/>
  <c r="AL14" i="182"/>
  <c r="AG15" i="181"/>
  <c r="AJ14" i="181"/>
  <c r="AK9" i="181"/>
  <c r="AL8" i="181"/>
  <c r="AJ9" i="182"/>
  <c r="AN8" i="180"/>
  <c r="AM7" i="169"/>
  <c r="AJ14" i="177"/>
  <c r="AK11" i="177"/>
  <c r="AG9" i="177"/>
  <c r="AN9" i="180"/>
  <c r="AN6" i="177"/>
  <c r="AJ15" i="180"/>
  <c r="AL11" i="180"/>
  <c r="AH9" i="182"/>
  <c r="AG8" i="182"/>
  <c r="AK11" i="181"/>
  <c r="AK7" i="180"/>
  <c r="AJ5" i="177"/>
  <c r="AN6" i="180"/>
  <c r="AM9" i="178"/>
  <c r="AN12" i="180"/>
  <c r="AM9" i="177"/>
  <c r="AM7" i="180"/>
  <c r="AM9" i="182"/>
  <c r="AJ13" i="182"/>
  <c r="AM5" i="182"/>
  <c r="AJ11" i="182"/>
  <c r="AH8" i="182"/>
  <c r="AI11" i="182"/>
  <c r="AN5" i="182"/>
  <c r="AI9" i="182"/>
  <c r="AL6" i="182"/>
  <c r="AK6" i="182"/>
  <c r="AK15" i="182"/>
  <c r="AN7" i="182"/>
  <c r="AL11" i="182"/>
  <c r="AI13" i="182"/>
  <c r="AN6" i="182"/>
  <c r="AI7" i="182"/>
  <c r="AL7" i="182"/>
  <c r="AM7" i="182"/>
  <c r="AN9" i="182"/>
  <c r="AH12" i="182"/>
  <c r="AH11" i="182"/>
  <c r="AJ7" i="182"/>
  <c r="AN11" i="182"/>
  <c r="AH6" i="182"/>
  <c r="AN8" i="182"/>
  <c r="AN15" i="182"/>
  <c r="AL5" i="182"/>
  <c r="AJ9" i="181"/>
  <c r="AG7" i="181"/>
  <c r="AH11" i="183"/>
  <c r="AL13" i="183"/>
  <c r="AM5" i="183"/>
  <c r="AH5" i="183"/>
  <c r="AL15" i="183"/>
  <c r="AL14" i="183"/>
  <c r="AN15" i="183"/>
  <c r="AH8" i="183"/>
  <c r="AI8" i="183"/>
  <c r="AJ9" i="183"/>
  <c r="AL9" i="183"/>
  <c r="AI9" i="183"/>
  <c r="AK6" i="183"/>
  <c r="AH12" i="183"/>
  <c r="AK11" i="183"/>
  <c r="AK11" i="171"/>
  <c r="AL15" i="180"/>
  <c r="AI13" i="180"/>
  <c r="AN7" i="171"/>
  <c r="AI8" i="177"/>
  <c r="AL14" i="177"/>
  <c r="AL8" i="176"/>
  <c r="AI8" i="180"/>
  <c r="AJ13" i="181"/>
  <c r="AH14" i="181"/>
  <c r="AN7" i="181"/>
  <c r="AH5" i="181"/>
  <c r="AG13" i="181"/>
  <c r="AN11" i="181"/>
  <c r="AN12" i="181"/>
  <c r="AN8" i="181"/>
  <c r="AM15" i="181"/>
  <c r="AM7" i="181"/>
  <c r="AG9" i="181"/>
  <c r="AG12" i="181"/>
  <c r="AM14" i="181"/>
  <c r="AI14" i="181"/>
  <c r="AG6" i="181"/>
  <c r="AL12" i="181"/>
  <c r="AG12" i="183"/>
  <c r="AI14" i="182"/>
  <c r="AG6" i="183"/>
  <c r="AL12" i="182"/>
  <c r="AL7" i="181"/>
  <c r="AL5" i="177"/>
  <c r="AJ5" i="180"/>
  <c r="AG12" i="169"/>
  <c r="AK9" i="177"/>
  <c r="AN11" i="180"/>
  <c r="AJ15" i="177"/>
  <c r="AN5" i="177"/>
  <c r="AI7" i="177"/>
  <c r="AL11" i="169"/>
  <c r="AI5" i="182"/>
  <c r="AJ6" i="182"/>
  <c r="AG14" i="182"/>
  <c r="AH5" i="182"/>
  <c r="AG12" i="182"/>
  <c r="AG15" i="183"/>
  <c r="AI12" i="182"/>
  <c r="AI11" i="181"/>
  <c r="AM12" i="183"/>
  <c r="AK9" i="183"/>
  <c r="AH9" i="183"/>
  <c r="AL6" i="181"/>
  <c r="AL8" i="183"/>
  <c r="AI9" i="181"/>
  <c r="AG15" i="177"/>
  <c r="AK8" i="180"/>
  <c r="AJ6" i="180"/>
  <c r="AN7" i="180"/>
  <c r="AG14" i="180"/>
  <c r="AK6" i="180"/>
  <c r="AN13" i="171"/>
  <c r="AJ15" i="181"/>
  <c r="AG5" i="183"/>
  <c r="AK14" i="182"/>
  <c r="AK13" i="181"/>
  <c r="AJ8" i="181"/>
  <c r="AK13" i="183"/>
  <c r="AM14" i="182"/>
  <c r="AH7" i="183"/>
  <c r="AG15" i="182"/>
  <c r="AJ5" i="183"/>
  <c r="AL12" i="183"/>
  <c r="AG5" i="181"/>
  <c r="AL9" i="182"/>
  <c r="AK12" i="169"/>
  <c r="AK8" i="177"/>
  <c r="AL6" i="177"/>
  <c r="AL12" i="180"/>
  <c r="AI6" i="177"/>
  <c r="AK14" i="180"/>
  <c r="AI11" i="169"/>
  <c r="AG8" i="177"/>
  <c r="AN14" i="180"/>
  <c r="AI8" i="182"/>
  <c r="AN13" i="183"/>
  <c r="AI6" i="182"/>
  <c r="AI14" i="183"/>
  <c r="AM9" i="183"/>
  <c r="AG14" i="183"/>
  <c r="AN6" i="183"/>
  <c r="AJ7" i="183"/>
  <c r="AK15" i="181"/>
  <c r="AH6" i="180"/>
  <c r="AI14" i="180"/>
  <c r="AL9" i="180"/>
  <c r="AM11" i="177"/>
  <c r="AJ15" i="170"/>
  <c r="AI13" i="177"/>
  <c r="AJ5" i="182"/>
  <c r="AM15" i="182"/>
  <c r="AH9" i="181"/>
  <c r="AM12" i="182"/>
  <c r="AK7" i="182"/>
  <c r="AH6" i="183"/>
  <c r="AG6" i="178"/>
  <c r="AM8" i="177"/>
  <c r="AH12" i="171"/>
  <c r="AM5" i="180"/>
  <c r="AL11" i="177"/>
  <c r="AJ8" i="180"/>
  <c r="AI11" i="177"/>
  <c r="AK5" i="177"/>
  <c r="AL5" i="169"/>
  <c r="AG12" i="177"/>
  <c r="AI15" i="182"/>
  <c r="AH7" i="181"/>
  <c r="AN8" i="183"/>
  <c r="AI7" i="181"/>
  <c r="AJ13" i="183"/>
  <c r="AJ5" i="181"/>
  <c r="AK7" i="183"/>
  <c r="AI13" i="183"/>
  <c r="AH13" i="181"/>
  <c r="AH8" i="177"/>
  <c r="AM5" i="177"/>
  <c r="AG9" i="180"/>
  <c r="AN5" i="169"/>
  <c r="AN8" i="171"/>
  <c r="AH12" i="177"/>
  <c r="AH5" i="176"/>
  <c r="AM11" i="180"/>
  <c r="AG6" i="170"/>
  <c r="AJ11" i="178"/>
  <c r="AK15" i="183"/>
  <c r="AG8" i="183"/>
  <c r="AN13" i="182"/>
  <c r="AI11" i="183"/>
  <c r="AH14" i="183"/>
  <c r="AJ14" i="182"/>
  <c r="AM6" i="182"/>
  <c r="AK5" i="183"/>
  <c r="AM13" i="181"/>
  <c r="AN7" i="183"/>
  <c r="AL7" i="183"/>
  <c r="AM8" i="180"/>
  <c r="AK6" i="177"/>
  <c r="AL6" i="169"/>
  <c r="AI5" i="177"/>
  <c r="AH15" i="180"/>
  <c r="AN14" i="177"/>
  <c r="AJ8" i="174"/>
  <c r="AI14" i="169"/>
  <c r="AG11" i="180"/>
  <c r="AL7" i="177"/>
  <c r="AK9" i="182"/>
  <c r="AG9" i="182"/>
  <c r="AK12" i="181"/>
  <c r="AL11" i="181"/>
  <c r="AG11" i="182"/>
  <c r="AN14" i="182"/>
  <c r="AM6" i="183"/>
  <c r="AH15" i="182"/>
  <c r="AG7" i="182"/>
  <c r="AM13" i="180"/>
  <c r="AH12" i="180"/>
  <c r="AG13" i="177"/>
  <c r="AI14" i="177"/>
  <c r="AK5" i="170"/>
  <c r="AH9" i="171"/>
  <c r="AJ7" i="181"/>
  <c r="AH15" i="183"/>
  <c r="AH15" i="181"/>
  <c r="AJ12" i="183"/>
  <c r="AK7" i="181"/>
  <c r="AH11" i="181"/>
  <c r="AH7" i="182"/>
  <c r="AJ12" i="182"/>
  <c r="AH15" i="171"/>
  <c r="AI13" i="176"/>
  <c r="AK15" i="171"/>
  <c r="AL15" i="176"/>
  <c r="AN11" i="173"/>
  <c r="AN12" i="173"/>
  <c r="AK7" i="173"/>
  <c r="AM13" i="173"/>
  <c r="AJ12" i="173"/>
  <c r="AM8" i="173"/>
  <c r="AL15" i="173"/>
  <c r="AN8" i="173"/>
  <c r="AI8" i="173"/>
  <c r="AJ7" i="173"/>
  <c r="AJ14" i="173"/>
  <c r="AH6" i="173"/>
  <c r="AH11" i="173"/>
  <c r="AM7" i="173"/>
  <c r="AN5" i="173"/>
  <c r="AL7" i="173"/>
  <c r="AH12" i="173"/>
  <c r="AJ6" i="173"/>
  <c r="AM5" i="173"/>
  <c r="AN13" i="173"/>
  <c r="AM9" i="173"/>
  <c r="AK15" i="173"/>
  <c r="AH7" i="173"/>
  <c r="AM14" i="173"/>
  <c r="AG6" i="173"/>
  <c r="AH9" i="173"/>
  <c r="AM6" i="173"/>
  <c r="AL11" i="173"/>
  <c r="AJ5" i="173"/>
  <c r="AG9" i="173"/>
  <c r="AK5" i="173"/>
  <c r="AL14" i="173"/>
  <c r="AI13" i="173"/>
  <c r="AG13" i="173"/>
  <c r="AK11" i="173"/>
  <c r="AG5" i="173"/>
  <c r="AI12" i="173"/>
  <c r="AI14" i="173"/>
  <c r="AG8" i="173"/>
  <c r="AL6" i="173"/>
  <c r="AI15" i="173"/>
  <c r="AM13" i="169"/>
  <c r="AN6" i="173"/>
  <c r="AL6" i="174"/>
  <c r="AJ14" i="175"/>
  <c r="AL11" i="178"/>
  <c r="AM8" i="176"/>
  <c r="AM12" i="170"/>
  <c r="AJ15" i="175"/>
  <c r="AH8" i="171"/>
  <c r="AL13" i="173"/>
  <c r="AL7" i="169"/>
  <c r="AN14" i="169"/>
  <c r="AG9" i="171"/>
  <c r="AM7" i="171"/>
  <c r="AG14" i="175"/>
  <c r="AG8" i="175"/>
  <c r="AM12" i="175"/>
  <c r="AJ6" i="175"/>
  <c r="AJ8" i="175"/>
  <c r="AI6" i="175"/>
  <c r="AG11" i="175"/>
  <c r="AH13" i="175"/>
  <c r="AH9" i="175"/>
  <c r="AG15" i="175"/>
  <c r="AK15" i="175"/>
  <c r="AI8" i="175"/>
  <c r="AM7" i="175"/>
  <c r="AM15" i="175"/>
  <c r="AH9" i="178"/>
  <c r="AJ12" i="176"/>
  <c r="AK8" i="171"/>
  <c r="AJ14" i="169"/>
  <c r="AH5" i="173"/>
  <c r="AL15" i="169"/>
  <c r="AH15" i="173"/>
  <c r="AN14" i="175"/>
  <c r="AJ11" i="175"/>
  <c r="AJ13" i="173"/>
  <c r="AI5" i="170"/>
  <c r="AG15" i="171"/>
  <c r="AI9" i="171"/>
  <c r="AG7" i="171"/>
  <c r="AH7" i="171"/>
  <c r="AN9" i="171"/>
  <c r="AH13" i="171"/>
  <c r="AJ9" i="171"/>
  <c r="AL14" i="171"/>
  <c r="AG5" i="171"/>
  <c r="AI11" i="171"/>
  <c r="AH14" i="171"/>
  <c r="AJ6" i="171"/>
  <c r="AL7" i="171"/>
  <c r="AN14" i="171"/>
  <c r="AL9" i="171"/>
  <c r="AI7" i="171"/>
  <c r="AK14" i="171"/>
  <c r="AN11" i="178"/>
  <c r="AG8" i="171"/>
  <c r="AN9" i="169"/>
  <c r="AM5" i="171"/>
  <c r="AG6" i="175"/>
  <c r="AG8" i="169"/>
  <c r="AI9" i="175"/>
  <c r="AI13" i="178"/>
  <c r="AI12" i="169"/>
  <c r="AG11" i="173"/>
  <c r="AK8" i="176"/>
  <c r="AL14" i="176"/>
  <c r="AM14" i="171"/>
  <c r="AJ12" i="172"/>
  <c r="AK11" i="178"/>
  <c r="AH14" i="170"/>
  <c r="AM11" i="169"/>
  <c r="AK9" i="178"/>
  <c r="AL14" i="169"/>
  <c r="AJ9" i="173"/>
  <c r="AG6" i="171"/>
  <c r="AH6" i="176"/>
  <c r="AK13" i="176"/>
  <c r="AN8" i="176"/>
  <c r="AL7" i="176"/>
  <c r="AJ8" i="176"/>
  <c r="AH12" i="176"/>
  <c r="AL9" i="176"/>
  <c r="AL6" i="176"/>
  <c r="AN5" i="176"/>
  <c r="AI6" i="176"/>
  <c r="AG12" i="176"/>
  <c r="AI5" i="176"/>
  <c r="AN7" i="176"/>
  <c r="AM13" i="176"/>
  <c r="AI12" i="176"/>
  <c r="AJ5" i="176"/>
  <c r="AI15" i="176"/>
  <c r="AM15" i="176"/>
  <c r="AG7" i="176"/>
  <c r="AH14" i="176"/>
  <c r="AL5" i="176"/>
  <c r="AK6" i="171"/>
  <c r="AI12" i="175"/>
  <c r="AK14" i="176"/>
  <c r="AL9" i="175"/>
  <c r="AI8" i="176"/>
  <c r="AG6" i="172"/>
  <c r="AN13" i="172"/>
  <c r="AG15" i="178"/>
  <c r="AI6" i="171"/>
  <c r="AL12" i="175"/>
  <c r="AM14" i="176"/>
  <c r="AI7" i="169"/>
  <c r="AI7" i="173"/>
  <c r="AL14" i="175"/>
  <c r="AK15" i="169"/>
  <c r="AK12" i="171"/>
  <c r="AJ14" i="176"/>
  <c r="AG11" i="171"/>
  <c r="AK14" i="178"/>
  <c r="AM8" i="175"/>
  <c r="AH12" i="178"/>
  <c r="AM12" i="171"/>
  <c r="AK5" i="175"/>
  <c r="AJ8" i="171"/>
  <c r="AI13" i="169"/>
  <c r="AM5" i="175"/>
  <c r="AM12" i="169"/>
  <c r="AK6" i="172"/>
  <c r="AL6" i="172"/>
  <c r="AH12" i="172"/>
  <c r="AI14" i="172"/>
  <c r="AJ13" i="172"/>
  <c r="AJ9" i="172"/>
  <c r="AJ11" i="172"/>
  <c r="AN12" i="172"/>
  <c r="AM9" i="172"/>
  <c r="AM8" i="172"/>
  <c r="AK8" i="172"/>
  <c r="AL8" i="172"/>
  <c r="AL12" i="172"/>
  <c r="AN14" i="172"/>
  <c r="AJ5" i="172"/>
  <c r="AN6" i="172"/>
  <c r="AL7" i="172"/>
  <c r="AL15" i="172"/>
  <c r="AI9" i="172"/>
  <c r="AH6" i="172"/>
  <c r="AH13" i="172"/>
  <c r="AM13" i="172"/>
  <c r="AG11" i="172"/>
  <c r="AG15" i="172"/>
  <c r="AL13" i="172"/>
  <c r="AG14" i="172"/>
  <c r="AL11" i="172"/>
  <c r="AG5" i="172"/>
  <c r="AM14" i="172"/>
  <c r="AN15" i="172"/>
  <c r="AJ14" i="172"/>
  <c r="AH8" i="172"/>
  <c r="AH5" i="172"/>
  <c r="AG13" i="172"/>
  <c r="AI11" i="172"/>
  <c r="AH9" i="172"/>
  <c r="AL14" i="172"/>
  <c r="AI6" i="172"/>
  <c r="AK11" i="172"/>
  <c r="AI5" i="172"/>
  <c r="AH14" i="172"/>
  <c r="AK5" i="172"/>
  <c r="AM11" i="172"/>
  <c r="AH7" i="172"/>
  <c r="AI8" i="172"/>
  <c r="AM15" i="172"/>
  <c r="AM5" i="172"/>
  <c r="AK13" i="172"/>
  <c r="AG9" i="172"/>
  <c r="AL5" i="172"/>
  <c r="AL9" i="172"/>
  <c r="AN8" i="172"/>
  <c r="AK6" i="175"/>
  <c r="AK6" i="178"/>
  <c r="AK12" i="172"/>
  <c r="AL12" i="176"/>
  <c r="AM11" i="175"/>
  <c r="AN15" i="171"/>
  <c r="AI11" i="174"/>
  <c r="AK6" i="169"/>
  <c r="AI15" i="169"/>
  <c r="AL8" i="177"/>
  <c r="AJ15" i="176"/>
  <c r="AI14" i="178"/>
  <c r="AM13" i="175"/>
  <c r="AM6" i="175"/>
  <c r="AI7" i="176"/>
  <c r="AI15" i="171"/>
  <c r="AL5" i="178"/>
  <c r="AI5" i="174"/>
  <c r="AL12" i="178"/>
  <c r="AG13" i="178"/>
  <c r="AM8" i="171"/>
  <c r="AH7" i="170"/>
  <c r="AN13" i="170"/>
  <c r="AN15" i="170"/>
  <c r="AN12" i="170"/>
  <c r="AL6" i="170"/>
  <c r="AG7" i="170"/>
  <c r="AG13" i="170"/>
  <c r="AG12" i="170"/>
  <c r="AK8" i="170"/>
  <c r="AI13" i="170"/>
  <c r="AL9" i="170"/>
  <c r="AI9" i="170"/>
  <c r="AG9" i="170"/>
  <c r="AH8" i="170"/>
  <c r="AJ13" i="170"/>
  <c r="AJ12" i="170"/>
  <c r="AN14" i="170"/>
  <c r="AL13" i="170"/>
  <c r="AI11" i="170"/>
  <c r="AM5" i="170"/>
  <c r="AM11" i="170"/>
  <c r="AM13" i="170"/>
  <c r="AK9" i="170"/>
  <c r="AN6" i="170"/>
  <c r="AK14" i="170"/>
  <c r="AM14" i="170"/>
  <c r="AJ14" i="170"/>
  <c r="AI14" i="170"/>
  <c r="AN5" i="170"/>
  <c r="AI7" i="170"/>
  <c r="AN9" i="170"/>
  <c r="AJ8" i="170"/>
  <c r="AH11" i="170"/>
  <c r="AI8" i="170"/>
  <c r="AM6" i="170"/>
  <c r="AN8" i="170"/>
  <c r="AG11" i="170"/>
  <c r="AL11" i="170"/>
  <c r="AJ7" i="170"/>
  <c r="AH6" i="170"/>
  <c r="AI12" i="170"/>
  <c r="AN7" i="170"/>
  <c r="AK12" i="170"/>
  <c r="AJ11" i="170"/>
  <c r="AL12" i="170"/>
  <c r="AN11" i="170"/>
  <c r="AH15" i="170"/>
  <c r="AG14" i="170"/>
  <c r="AL7" i="170"/>
  <c r="AH5" i="170"/>
  <c r="AG15" i="170"/>
  <c r="AJ6" i="170"/>
  <c r="AL5" i="170"/>
  <c r="AK7" i="176"/>
  <c r="AI8" i="174"/>
  <c r="AK13" i="175"/>
  <c r="AK8" i="174"/>
  <c r="AM5" i="174"/>
  <c r="AG13" i="175"/>
  <c r="AG15" i="169"/>
  <c r="AM7" i="178"/>
  <c r="AJ9" i="175"/>
  <c r="AN13" i="175"/>
  <c r="AL8" i="171"/>
  <c r="AK9" i="169"/>
  <c r="AI11" i="173"/>
  <c r="AI13" i="171"/>
  <c r="AJ11" i="171"/>
  <c r="AN15" i="173"/>
  <c r="AN11" i="171"/>
  <c r="AN9" i="176"/>
  <c r="AM12" i="176"/>
  <c r="AJ8" i="173"/>
  <c r="AK12" i="173"/>
  <c r="AN15" i="175"/>
  <c r="AN8" i="175"/>
  <c r="AJ13" i="171"/>
  <c r="AM7" i="176"/>
  <c r="AH15" i="169"/>
  <c r="AN15" i="178"/>
  <c r="AM11" i="171"/>
  <c r="AJ8" i="169"/>
  <c r="AK15" i="176"/>
  <c r="AN7" i="173"/>
  <c r="AH14" i="173"/>
  <c r="AJ9" i="176"/>
  <c r="AJ5" i="171"/>
  <c r="AK9" i="176"/>
  <c r="AH8" i="173"/>
  <c r="AN11" i="175"/>
  <c r="AJ11" i="173"/>
  <c r="AL11" i="171"/>
  <c r="AL12" i="173"/>
  <c r="AM9" i="175"/>
  <c r="AG15" i="176"/>
  <c r="AN5" i="175"/>
  <c r="AH8" i="169"/>
  <c r="AH15" i="175"/>
  <c r="AN15" i="176"/>
  <c r="AG12" i="173"/>
  <c r="AN7" i="177"/>
  <c r="AH13" i="177"/>
  <c r="AJ11" i="177"/>
  <c r="AM13" i="177"/>
  <c r="AI15" i="177"/>
  <c r="AH9" i="177"/>
  <c r="AG14" i="177"/>
  <c r="AJ13" i="177"/>
  <c r="AI9" i="177"/>
  <c r="AG11" i="177"/>
  <c r="AK15" i="177"/>
  <c r="AJ7" i="177"/>
  <c r="AK13" i="177"/>
  <c r="AN13" i="177"/>
  <c r="AJ8" i="177"/>
  <c r="AJ12" i="177"/>
  <c r="AL12" i="171"/>
  <c r="AI15" i="175"/>
  <c r="AJ13" i="176"/>
  <c r="AG5" i="169"/>
  <c r="AI14" i="176"/>
  <c r="AG14" i="171"/>
  <c r="AM6" i="176"/>
  <c r="AG9" i="175"/>
  <c r="AH11" i="171"/>
  <c r="AH5" i="171"/>
  <c r="AM13" i="178"/>
  <c r="AK7" i="178"/>
  <c r="AI5" i="171"/>
  <c r="AN5" i="178"/>
  <c r="AG13" i="176"/>
  <c r="AJ12" i="171"/>
  <c r="AG14" i="169"/>
  <c r="AK11" i="175"/>
  <c r="AJ15" i="174"/>
  <c r="AM8" i="178"/>
  <c r="AK13" i="171"/>
  <c r="AI8" i="171"/>
  <c r="AG8" i="170"/>
  <c r="AG9" i="178"/>
  <c r="AM5" i="169"/>
  <c r="AL5" i="175"/>
  <c r="AN13" i="176"/>
  <c r="AJ7" i="178"/>
  <c r="AG6" i="177"/>
  <c r="AN12" i="174"/>
  <c r="AN6" i="176"/>
  <c r="AG7" i="169"/>
  <c r="AL8" i="169"/>
  <c r="AN12" i="175"/>
  <c r="AI9" i="176"/>
  <c r="AN9" i="175"/>
  <c r="AH8" i="175"/>
  <c r="AL9" i="173"/>
  <c r="AM9" i="169"/>
  <c r="AL15" i="171"/>
  <c r="AI7" i="175"/>
  <c r="AG6" i="174"/>
  <c r="AI9" i="169"/>
  <c r="AH12" i="175"/>
  <c r="AH15" i="172"/>
  <c r="AI6" i="173"/>
  <c r="AL12" i="169"/>
  <c r="AI14" i="171"/>
  <c r="AG11" i="176"/>
  <c r="AL13" i="171"/>
  <c r="AL6" i="175"/>
  <c r="AM12" i="173"/>
  <c r="AH13" i="173"/>
  <c r="AI11" i="176"/>
  <c r="AL13" i="176"/>
  <c r="AH8" i="176"/>
  <c r="AL15" i="170"/>
  <c r="AH5" i="175"/>
  <c r="AM15" i="171"/>
  <c r="AI13" i="175"/>
  <c r="AN12" i="171"/>
  <c r="AL11" i="176"/>
  <c r="AJ7" i="171"/>
  <c r="AJ11" i="169"/>
  <c r="AG9" i="176"/>
  <c r="AK5" i="171"/>
  <c r="AK11" i="169"/>
  <c r="AJ14" i="171"/>
  <c r="AG5" i="178"/>
  <c r="AH13" i="169"/>
  <c r="AG12" i="175"/>
  <c r="AG7" i="178"/>
  <c r="AI9" i="174"/>
  <c r="AL5" i="173"/>
  <c r="AJ12" i="169"/>
  <c r="AK5" i="169"/>
  <c r="AG7" i="172"/>
  <c r="AK6" i="173"/>
  <c r="AI14" i="175"/>
  <c r="AM7" i="172"/>
  <c r="AG8" i="176"/>
  <c r="AM14" i="175"/>
  <c r="AH14" i="177"/>
  <c r="AI5" i="173"/>
  <c r="AG7" i="177"/>
  <c r="AJ15" i="171"/>
  <c r="AJ13" i="178"/>
  <c r="AL7" i="178"/>
  <c r="AH12" i="169"/>
  <c r="AL8" i="174"/>
  <c r="AN9" i="174"/>
  <c r="AN15" i="174"/>
  <c r="AL13" i="174"/>
  <c r="AM9" i="174"/>
  <c r="AH6" i="174"/>
  <c r="AH8" i="174"/>
  <c r="AJ6" i="174"/>
  <c r="AJ11" i="174"/>
  <c r="AK12" i="174"/>
  <c r="AH5" i="174"/>
  <c r="AI15" i="174"/>
  <c r="AL11" i="174"/>
  <c r="AJ14" i="174"/>
  <c r="AN5" i="174"/>
  <c r="AH9" i="174"/>
  <c r="AK15" i="174"/>
  <c r="AH11" i="174"/>
  <c r="AN14" i="174"/>
  <c r="AG12" i="174"/>
  <c r="AG15" i="174"/>
  <c r="AJ12" i="174"/>
  <c r="AH7" i="174"/>
  <c r="AG13" i="174"/>
  <c r="AM6" i="174"/>
  <c r="AM13" i="174"/>
  <c r="AL12" i="174"/>
  <c r="AG14" i="174"/>
  <c r="AN8" i="174"/>
  <c r="AM12" i="174"/>
  <c r="AL7" i="174"/>
  <c r="AK5" i="174"/>
  <c r="AG5" i="174"/>
  <c r="AK13" i="174"/>
  <c r="AG9" i="174"/>
  <c r="AK6" i="174"/>
  <c r="AG8" i="174"/>
  <c r="AL15" i="174"/>
  <c r="AN7" i="174"/>
  <c r="AH13" i="174"/>
  <c r="AM15" i="174"/>
  <c r="AN13" i="174"/>
  <c r="AJ7" i="174"/>
  <c r="AL14" i="178"/>
  <c r="AJ5" i="169"/>
  <c r="AH7" i="176"/>
  <c r="AL7" i="175"/>
  <c r="AK7" i="175"/>
  <c r="AL5" i="171"/>
  <c r="AK8" i="175"/>
  <c r="AI11" i="175"/>
  <c r="AK11" i="176"/>
  <c r="AN6" i="174"/>
  <c r="AK11" i="170"/>
  <c r="AJ15" i="169"/>
  <c r="AK12" i="177"/>
  <c r="AN5" i="171"/>
  <c r="AM15" i="177"/>
  <c r="AJ11" i="176"/>
  <c r="AG7" i="175"/>
  <c r="AK7" i="171"/>
  <c r="AG13" i="171"/>
  <c r="AH9" i="169"/>
  <c r="AN7" i="169"/>
  <c r="AH7" i="169"/>
  <c r="AG11" i="169"/>
  <c r="AM8" i="169"/>
  <c r="AN8" i="169"/>
  <c r="AK8" i="169"/>
  <c r="AH11" i="169"/>
  <c r="AN11" i="169"/>
  <c r="AJ13" i="169"/>
  <c r="AJ7" i="169"/>
  <c r="AN15" i="169"/>
  <c r="AG6" i="169"/>
  <c r="AI8" i="169"/>
  <c r="AN12" i="169"/>
  <c r="AM13" i="171"/>
  <c r="AL13" i="169"/>
  <c r="AH5" i="169"/>
  <c r="AL8" i="178"/>
  <c r="AK14" i="175"/>
  <c r="AK14" i="169"/>
  <c r="AL9" i="169"/>
  <c r="AM15" i="169"/>
  <c r="AH15" i="176"/>
  <c r="AN14" i="176"/>
  <c r="AH12" i="174"/>
  <c r="AJ7" i="175"/>
  <c r="AN13" i="178"/>
  <c r="AH15" i="174"/>
  <c r="AK5" i="176"/>
  <c r="AG8" i="172"/>
  <c r="AL15" i="175"/>
  <c r="AI9" i="173"/>
  <c r="AL6" i="171"/>
  <c r="AM14" i="169"/>
  <c r="AH11" i="176"/>
  <c r="AG12" i="171"/>
  <c r="AK15" i="172"/>
  <c r="AK9" i="175"/>
  <c r="AG5" i="175"/>
  <c r="AG5" i="177"/>
  <c r="AJ9" i="174"/>
  <c r="AK7" i="169"/>
  <c r="AJ6" i="176"/>
  <c r="AK9" i="171"/>
  <c r="AI12" i="171"/>
  <c r="AH11" i="175"/>
  <c r="AH9" i="176"/>
  <c r="AG14" i="176"/>
  <c r="AG14" i="173"/>
  <c r="AK8" i="173"/>
  <c r="AM5" i="176"/>
  <c r="AJ15" i="173"/>
  <c r="AI5" i="169"/>
  <c r="AI14" i="174"/>
  <c r="AI6" i="169"/>
  <c r="AG5" i="176"/>
  <c r="AM11" i="176"/>
  <c r="AL8" i="170"/>
  <c r="AM9" i="176"/>
  <c r="AL11" i="175"/>
  <c r="AL14" i="174"/>
  <c r="AI11" i="178"/>
  <c r="AH6" i="175"/>
  <c r="AJ9" i="170"/>
  <c r="AN6" i="171"/>
  <c r="AN11" i="176"/>
  <c r="AH15" i="177"/>
  <c r="AI6" i="178"/>
  <c r="AJ12" i="178"/>
  <c r="AH14" i="178"/>
  <c r="AH8" i="178"/>
  <c r="AN12" i="178"/>
  <c r="AG12" i="178"/>
  <c r="AI5" i="178"/>
  <c r="AN7" i="178"/>
  <c r="AG8" i="178"/>
  <c r="AL15" i="178"/>
  <c r="AN9" i="178"/>
  <c r="AH5" i="178"/>
  <c r="AM15" i="178"/>
  <c r="AN8" i="178"/>
  <c r="AH6" i="178"/>
  <c r="AN14" i="178"/>
  <c r="AL13" i="178"/>
  <c r="AJ6" i="178"/>
  <c r="AI12" i="178"/>
  <c r="AJ9" i="178"/>
  <c r="AH13" i="178"/>
  <c r="AH15" i="178"/>
  <c r="AJ15" i="178"/>
  <c r="AM14" i="178"/>
  <c r="AK12" i="178"/>
  <c r="AM6" i="178"/>
  <c r="AH11" i="178"/>
  <c r="AL6" i="178"/>
  <c r="AH7" i="178"/>
  <c r="AI8" i="178"/>
  <c r="AG14" i="178"/>
  <c r="AM11" i="178"/>
  <c r="AK15" i="178"/>
  <c r="AK5" i="178"/>
  <c r="AG11" i="178"/>
  <c r="AI15" i="178"/>
  <c r="AJ14" i="178"/>
  <c r="AM12" i="178"/>
  <c r="AK13" i="178"/>
  <c r="AJ12" i="175"/>
  <c r="AG9" i="169"/>
  <c r="AJ5" i="178"/>
  <c r="AH7" i="175"/>
  <c r="AK9" i="174"/>
  <c r="AJ7" i="176"/>
  <c r="AH6" i="169"/>
  <c r="AH14" i="175"/>
  <c r="AN6" i="178"/>
  <c r="AK14" i="173"/>
  <c r="AM9" i="171"/>
  <c r="AI13" i="172"/>
  <c r="AI9" i="178"/>
  <c r="AK13" i="173"/>
  <c r="AM14" i="174"/>
  <c r="AK13" i="169"/>
  <c r="AJ6" i="177"/>
  <c r="AK6" i="176"/>
  <c r="AI11" i="180"/>
  <c r="AK5" i="180"/>
  <c r="AI15" i="180"/>
  <c r="AK11" i="180"/>
  <c r="AM6" i="180"/>
  <c r="AN15" i="180"/>
  <c r="AI9" i="180"/>
  <c r="AH13" i="180"/>
  <c r="AJ14" i="180"/>
  <c r="AI12" i="180"/>
  <c r="AG7" i="180"/>
  <c r="AM12" i="180"/>
  <c r="AG12" i="180"/>
  <c r="AL8" i="180"/>
  <c r="AM15" i="180"/>
  <c r="AJ7" i="180"/>
  <c r="AG15" i="180"/>
  <c r="AL6" i="180"/>
  <c r="AH7" i="180"/>
  <c r="AM14" i="180"/>
  <c r="AH9" i="180"/>
  <c r="AK12" i="180"/>
  <c r="AH5" i="180"/>
  <c r="AJ11" i="180"/>
  <c r="AL14" i="180"/>
  <c r="AJ9" i="180"/>
  <c r="AL7" i="180"/>
  <c r="AG8" i="180"/>
  <c r="AL13" i="180"/>
  <c r="AK9" i="180"/>
  <c r="AN13" i="180"/>
  <c r="AH8" i="180"/>
  <c r="AI6" i="180"/>
  <c r="AI7" i="180"/>
  <c r="AG5" i="180"/>
  <c r="AM6" i="169"/>
  <c r="AM9" i="170"/>
  <c r="T10" i="167" l="1"/>
  <c r="S10" i="167"/>
  <c r="R10" i="167"/>
  <c r="Q10" i="167"/>
  <c r="P10" i="167"/>
  <c r="O10" i="167"/>
  <c r="N10" i="167"/>
  <c r="M10" i="167"/>
  <c r="Y10" i="167" l="1"/>
  <c r="AI10" i="167" s="1"/>
  <c r="AB10" i="167"/>
  <c r="AL10" i="167" s="1"/>
  <c r="Z10" i="167"/>
  <c r="AJ10" i="167" s="1"/>
  <c r="AA10" i="167"/>
  <c r="AK10" i="167" s="1"/>
  <c r="X10" i="167"/>
  <c r="AH10" i="167" s="1"/>
  <c r="AC10" i="167"/>
  <c r="AM10" i="167" s="1"/>
  <c r="W10" i="167"/>
  <c r="AG10" i="167" s="1"/>
  <c r="AD10" i="167"/>
  <c r="AN10" i="167" s="1"/>
  <c r="M2" i="167" l="1" a="1"/>
  <c r="M2" i="167" s="1"/>
  <c r="M11" i="167" s="1"/>
  <c r="O2" i="167" a="1"/>
  <c r="O2" i="167" s="1"/>
  <c r="N11" i="167" l="1"/>
  <c r="O15" i="167"/>
  <c r="N5" i="167"/>
  <c r="Q7" i="167"/>
  <c r="R7" i="167"/>
  <c r="M6" i="167"/>
  <c r="N9" i="167"/>
  <c r="N12" i="167"/>
  <c r="R6" i="167"/>
  <c r="P5" i="167"/>
  <c r="M7" i="167"/>
  <c r="M12" i="167"/>
  <c r="T8" i="167"/>
  <c r="S8" i="167"/>
  <c r="M9" i="167"/>
  <c r="R14" i="167"/>
  <c r="N13" i="167"/>
  <c r="Q5" i="167"/>
  <c r="S9" i="167"/>
  <c r="Q8" i="167"/>
  <c r="S12" i="167"/>
  <c r="S14" i="167"/>
  <c r="T5" i="167"/>
  <c r="P8" i="167"/>
  <c r="O7" i="167"/>
  <c r="T14" i="167"/>
  <c r="O6" i="167"/>
  <c r="P9" i="167"/>
  <c r="Q6" i="167"/>
  <c r="P6" i="167"/>
  <c r="P7" i="167"/>
  <c r="N8" i="167"/>
  <c r="M15" i="167"/>
  <c r="M8" i="167"/>
  <c r="O5" i="167"/>
  <c r="T9" i="167"/>
  <c r="S6" i="167"/>
  <c r="O8" i="167"/>
  <c r="O14" i="167"/>
  <c r="R13" i="167"/>
  <c r="S15" i="167"/>
  <c r="Q14" i="167"/>
  <c r="O12" i="167"/>
  <c r="M5" i="167"/>
  <c r="S5" i="167"/>
  <c r="M14" i="167"/>
  <c r="T15" i="167"/>
  <c r="T6" i="167"/>
  <c r="O13" i="167"/>
  <c r="Q13" i="167"/>
  <c r="N15" i="167"/>
  <c r="R9" i="167"/>
  <c r="Q9" i="167"/>
  <c r="T7" i="167"/>
  <c r="N7" i="167"/>
  <c r="Q15" i="167"/>
  <c r="O9" i="167"/>
  <c r="P12" i="167"/>
  <c r="T12" i="167"/>
  <c r="S13" i="167"/>
  <c r="N14" i="167"/>
  <c r="P14" i="167"/>
  <c r="Q12" i="167"/>
  <c r="R15" i="167"/>
  <c r="S7" i="167"/>
  <c r="T13" i="167"/>
  <c r="P15" i="167"/>
  <c r="M13" i="167"/>
  <c r="P13" i="167"/>
  <c r="N6" i="167"/>
  <c r="R12" i="167"/>
  <c r="R8" i="167"/>
  <c r="R5" i="167"/>
  <c r="Q16" i="167"/>
  <c r="O16" i="167"/>
  <c r="R16" i="167"/>
  <c r="P16" i="167"/>
  <c r="N16" i="167"/>
  <c r="M16" i="167"/>
  <c r="S16" i="167"/>
  <c r="T16" i="167"/>
  <c r="O11" i="167"/>
  <c r="P11" i="167"/>
  <c r="S11" i="167"/>
  <c r="R11" i="167"/>
  <c r="Q11" i="167"/>
  <c r="T11" i="167"/>
  <c r="X2" i="167" l="1"/>
  <c r="Y12" i="167" s="1"/>
  <c r="W7" i="167" l="1"/>
  <c r="AA14" i="167"/>
  <c r="X5" i="167"/>
  <c r="W9" i="167"/>
  <c r="X7" i="167"/>
  <c r="AD16" i="167"/>
  <c r="W11" i="167"/>
  <c r="Z8" i="167"/>
  <c r="AC8" i="167"/>
  <c r="AA9" i="167"/>
  <c r="Y5" i="167"/>
  <c r="Z6" i="167"/>
  <c r="AB13" i="167"/>
  <c r="X12" i="167"/>
  <c r="AD7" i="167"/>
  <c r="Y16" i="167"/>
  <c r="W12" i="167"/>
  <c r="AC9" i="167"/>
  <c r="AD14" i="167"/>
  <c r="Z11" i="167"/>
  <c r="AA15" i="167"/>
  <c r="X6" i="167"/>
  <c r="W16" i="167"/>
  <c r="Z9" i="167"/>
  <c r="AD12" i="167"/>
  <c r="Z13" i="167"/>
  <c r="Z15" i="167"/>
  <c r="Y6" i="167"/>
  <c r="AC11" i="167"/>
  <c r="W5" i="167"/>
  <c r="X9" i="167"/>
  <c r="Y14" i="167"/>
  <c r="X11" i="167"/>
  <c r="X13" i="167"/>
  <c r="AD9" i="167"/>
  <c r="Z7" i="167"/>
  <c r="Y11" i="167"/>
  <c r="Y15" i="167"/>
  <c r="Y7" i="167"/>
  <c r="W14" i="167"/>
  <c r="AA12" i="167"/>
  <c r="Z5" i="167"/>
  <c r="AB12" i="167"/>
  <c r="W15" i="167"/>
  <c r="AC14" i="167"/>
  <c r="W8" i="167"/>
  <c r="AA8" i="167"/>
  <c r="AA11" i="167"/>
  <c r="AD6" i="167"/>
  <c r="AB15" i="167"/>
  <c r="AA13" i="167"/>
  <c r="AD15" i="167"/>
  <c r="AB8" i="167"/>
  <c r="AC15" i="167"/>
  <c r="AD8" i="167"/>
  <c r="AD13" i="167"/>
  <c r="AD5" i="167"/>
  <c r="X15" i="167"/>
  <c r="W6" i="167"/>
  <c r="Y13" i="167"/>
  <c r="Y8" i="167"/>
  <c r="AB14" i="167"/>
  <c r="AB9" i="167"/>
  <c r="AA16" i="167"/>
  <c r="AC16" i="167"/>
  <c r="AB7" i="167"/>
  <c r="AC13" i="167"/>
  <c r="Y9" i="167"/>
  <c r="AA6" i="167"/>
  <c r="AC6" i="167"/>
  <c r="W13" i="167"/>
  <c r="Z12" i="167"/>
  <c r="X14" i="167"/>
  <c r="Z16" i="167"/>
  <c r="AB16" i="167"/>
  <c r="AC7" i="167"/>
  <c r="AA7" i="167"/>
  <c r="X8" i="167"/>
  <c r="AB6" i="167"/>
  <c r="AD11" i="167"/>
  <c r="AB11" i="167"/>
  <c r="AA5" i="167"/>
  <c r="Z14" i="167"/>
  <c r="AC12" i="167"/>
  <c r="X16" i="167"/>
  <c r="AB5" i="167"/>
  <c r="AC5" i="167"/>
  <c r="AI2" i="167" l="1"/>
  <c r="AG2" i="167"/>
  <c r="AM11" i="167" s="1"/>
  <c r="AI12" i="167" l="1"/>
  <c r="AL8" i="167"/>
  <c r="AJ12" i="167"/>
  <c r="AH8" i="167"/>
  <c r="AM7" i="167"/>
  <c r="AG8" i="167"/>
  <c r="AJ16" i="167"/>
  <c r="AI13" i="167"/>
  <c r="AG11" i="167"/>
  <c r="AK9" i="167"/>
  <c r="AG6" i="167"/>
  <c r="AG16" i="167"/>
  <c r="AG12" i="167"/>
  <c r="AH5" i="167"/>
  <c r="AK15" i="167"/>
  <c r="AI7" i="167"/>
  <c r="AJ5" i="167"/>
  <c r="AH7" i="167"/>
  <c r="AJ15" i="167"/>
  <c r="AH15" i="167"/>
  <c r="AN6" i="167"/>
  <c r="AN9" i="167"/>
  <c r="AK6" i="167"/>
  <c r="AL6" i="167"/>
  <c r="AK7" i="167"/>
  <c r="AJ7" i="167"/>
  <c r="AL16" i="167"/>
  <c r="AN14" i="167"/>
  <c r="AI16" i="167"/>
  <c r="AM16" i="167"/>
  <c r="AK13" i="167"/>
  <c r="AL12" i="167"/>
  <c r="AJ8" i="167"/>
  <c r="AJ6" i="167"/>
  <c r="AI14" i="167"/>
  <c r="AK5" i="167"/>
  <c r="AM13" i="167"/>
  <c r="AL9" i="167"/>
  <c r="AJ9" i="167"/>
  <c r="AI6" i="167"/>
  <c r="AH14" i="167"/>
  <c r="AI11" i="167"/>
  <c r="AK11" i="167"/>
  <c r="AN8" i="167"/>
  <c r="AJ14" i="167"/>
  <c r="AN16" i="167"/>
  <c r="AG14" i="167"/>
  <c r="AL13" i="167"/>
  <c r="AN5" i="167"/>
  <c r="AJ13" i="167"/>
  <c r="AK16" i="167"/>
  <c r="AG15" i="167"/>
  <c r="AN15" i="167"/>
  <c r="AH6" i="167"/>
  <c r="AN13" i="167"/>
  <c r="AM14" i="167"/>
  <c r="AL15" i="167"/>
  <c r="AL7" i="167"/>
  <c r="AN11" i="167"/>
  <c r="AK8" i="167"/>
  <c r="AH16" i="167"/>
  <c r="AI15" i="167"/>
  <c r="AL14" i="167"/>
  <c r="AH12" i="167"/>
  <c r="AG7" i="167"/>
  <c r="AL11" i="167"/>
  <c r="AK14" i="167"/>
  <c r="AI5" i="167"/>
  <c r="AM15" i="167"/>
  <c r="AM8" i="167"/>
  <c r="AG5" i="167"/>
  <c r="AG13" i="167"/>
  <c r="AH11" i="167"/>
  <c r="AI9" i="167"/>
  <c r="AM9" i="167"/>
  <c r="AG9" i="167"/>
  <c r="AM6" i="167"/>
  <c r="AN12" i="167"/>
  <c r="AN7" i="167"/>
  <c r="AM12" i="167"/>
  <c r="AI8" i="167"/>
  <c r="AM5" i="167"/>
  <c r="AH13" i="167"/>
  <c r="AJ11" i="167"/>
  <c r="AL5" i="167"/>
  <c r="AK12" i="167"/>
  <c r="AH9" i="167"/>
  <c r="O2" i="179" l="1" a="1"/>
  <c r="O2" i="179" s="1"/>
  <c r="M2" i="179" a="1"/>
  <c r="M2" i="179" s="1"/>
  <c r="M5" i="179" l="1"/>
  <c r="N9" i="179"/>
  <c r="O9" i="179"/>
  <c r="N14" i="179"/>
  <c r="P14" i="179"/>
  <c r="Q14" i="179"/>
  <c r="R14" i="179"/>
  <c r="T9" i="179"/>
  <c r="M14" i="179"/>
  <c r="Q9" i="179"/>
  <c r="T14" i="179"/>
  <c r="S9" i="179"/>
  <c r="R9" i="179"/>
  <c r="O14" i="179"/>
  <c r="S14" i="179"/>
  <c r="M9" i="179"/>
  <c r="P9" i="179"/>
  <c r="M12" i="179"/>
  <c r="P12" i="179"/>
  <c r="T12" i="179"/>
  <c r="Q12" i="179"/>
  <c r="N12" i="179"/>
  <c r="R12" i="179"/>
  <c r="O12" i="179"/>
  <c r="S12" i="179"/>
  <c r="R16" i="179"/>
  <c r="T5" i="179"/>
  <c r="T15" i="179"/>
  <c r="R7" i="179"/>
  <c r="T8" i="179"/>
  <c r="T11" i="179"/>
  <c r="R10" i="179"/>
  <c r="S11" i="179"/>
  <c r="Q16" i="179"/>
  <c r="T6" i="179"/>
  <c r="Q7" i="179"/>
  <c r="P8" i="179"/>
  <c r="R6" i="179"/>
  <c r="Q10" i="179"/>
  <c r="Q6" i="179"/>
  <c r="Q13" i="179"/>
  <c r="S6" i="179"/>
  <c r="P6" i="179"/>
  <c r="S8" i="179"/>
  <c r="P15" i="179"/>
  <c r="S15" i="179"/>
  <c r="R13" i="179"/>
  <c r="S5" i="179"/>
  <c r="P16" i="179"/>
  <c r="T16" i="179"/>
  <c r="O8" i="179"/>
  <c r="T10" i="179"/>
  <c r="T7" i="179"/>
  <c r="O7" i="179"/>
  <c r="T13" i="179"/>
  <c r="O13" i="179"/>
  <c r="O16" i="179"/>
  <c r="S10" i="179"/>
  <c r="P11" i="179"/>
  <c r="R8" i="179"/>
  <c r="P13" i="179"/>
  <c r="P7" i="179"/>
  <c r="Q11" i="179"/>
  <c r="R11" i="179"/>
  <c r="S13" i="179"/>
  <c r="P10" i="179"/>
  <c r="O11" i="179"/>
  <c r="Q5" i="179"/>
  <c r="O15" i="179"/>
  <c r="O6" i="179"/>
  <c r="S16" i="179"/>
  <c r="Q8" i="179"/>
  <c r="Q15" i="179"/>
  <c r="R15" i="179"/>
  <c r="O10" i="179"/>
  <c r="S7" i="179"/>
  <c r="N11" i="179"/>
  <c r="M6" i="179"/>
  <c r="M10" i="179"/>
  <c r="M15" i="179"/>
  <c r="M11" i="179"/>
  <c r="N15" i="179"/>
  <c r="N13" i="179"/>
  <c r="M16" i="179"/>
  <c r="M13" i="179"/>
  <c r="N16" i="179"/>
  <c r="P5" i="179"/>
  <c r="N6" i="179"/>
  <c r="N10" i="179"/>
  <c r="R5" i="179"/>
  <c r="N8" i="179"/>
  <c r="O5" i="179"/>
  <c r="N7" i="179"/>
  <c r="M8" i="179"/>
  <c r="M7" i="179"/>
  <c r="N5" i="179"/>
  <c r="X2" i="179" l="1"/>
  <c r="X11" i="179" s="1"/>
  <c r="AD7" i="179" l="1"/>
  <c r="AA12" i="179"/>
  <c r="AD9" i="179"/>
  <c r="Y9" i="179"/>
  <c r="AC16" i="179"/>
  <c r="Y14" i="179"/>
  <c r="W15" i="179"/>
  <c r="Y5" i="179"/>
  <c r="AD8" i="179"/>
  <c r="AD15" i="179"/>
  <c r="W11" i="179"/>
  <c r="AC6" i="179"/>
  <c r="AA6" i="179"/>
  <c r="W9" i="179"/>
  <c r="Z8" i="179"/>
  <c r="X10" i="179"/>
  <c r="Z7" i="179"/>
  <c r="AB16" i="179"/>
  <c r="AC10" i="179"/>
  <c r="Y7" i="179"/>
  <c r="AB5" i="179"/>
  <c r="AB9" i="179"/>
  <c r="Z9" i="179"/>
  <c r="AC9" i="179"/>
  <c r="AC8" i="179"/>
  <c r="AC7" i="179"/>
  <c r="X9" i="179"/>
  <c r="AA16" i="179"/>
  <c r="AA11" i="179"/>
  <c r="AB7" i="179"/>
  <c r="AA10" i="179"/>
  <c r="AD13" i="179"/>
  <c r="Y15" i="179"/>
  <c r="AC13" i="179"/>
  <c r="Y11" i="179"/>
  <c r="X13" i="179"/>
  <c r="Y12" i="179"/>
  <c r="Y13" i="179"/>
  <c r="AD16" i="179"/>
  <c r="X6" i="179"/>
  <c r="AD14" i="179"/>
  <c r="Z15" i="179"/>
  <c r="X8" i="179"/>
  <c r="AC11" i="179"/>
  <c r="Z16" i="179"/>
  <c r="W13" i="179"/>
  <c r="AB8" i="179"/>
  <c r="AD11" i="179"/>
  <c r="AB15" i="179"/>
  <c r="AA8" i="179"/>
  <c r="AA5" i="179"/>
  <c r="AD5" i="179"/>
  <c r="Z13" i="179"/>
  <c r="Y16" i="179"/>
  <c r="Z12" i="179"/>
  <c r="AD6" i="179"/>
  <c r="AA9" i="179"/>
  <c r="AA14" i="179"/>
  <c r="X12" i="179"/>
  <c r="X14" i="179"/>
  <c r="AD12" i="179"/>
  <c r="Y6" i="179"/>
  <c r="X16" i="179"/>
  <c r="X15" i="179"/>
  <c r="Z6" i="179"/>
  <c r="W6" i="179"/>
  <c r="W5" i="179"/>
  <c r="X5" i="179"/>
  <c r="AB14" i="179"/>
  <c r="AC12" i="179"/>
  <c r="Z11" i="179"/>
  <c r="X7" i="179"/>
  <c r="AB10" i="179"/>
  <c r="AA15" i="179"/>
  <c r="Z5" i="179"/>
  <c r="Y8" i="179"/>
  <c r="W10" i="179"/>
  <c r="W7" i="179"/>
  <c r="AB11" i="179"/>
  <c r="AB6" i="179"/>
  <c r="W12" i="179"/>
  <c r="AA7" i="179"/>
  <c r="AD10" i="179"/>
  <c r="Z10" i="179"/>
  <c r="AB13" i="179"/>
  <c r="AC15" i="179"/>
  <c r="W14" i="179"/>
  <c r="W16" i="179"/>
  <c r="AC5" i="179"/>
  <c r="W8" i="179"/>
  <c r="Z14" i="179"/>
  <c r="AB12" i="179"/>
  <c r="AA13" i="179"/>
  <c r="Y10" i="179"/>
  <c r="AC14" i="179"/>
  <c r="AI2" i="179" l="1"/>
  <c r="AH11" i="179" s="1"/>
  <c r="AG2" i="179"/>
  <c r="AN6" i="179" l="1"/>
  <c r="AN12" i="179"/>
  <c r="AN5" i="179"/>
  <c r="AM8" i="179"/>
  <c r="AI16" i="179"/>
  <c r="AH15" i="179"/>
  <c r="AJ5" i="179"/>
  <c r="AK7" i="179"/>
  <c r="AH16" i="179"/>
  <c r="AM16" i="179"/>
  <c r="AI15" i="179"/>
  <c r="AJ14" i="179"/>
  <c r="AG6" i="179"/>
  <c r="AM12" i="179"/>
  <c r="AG10" i="179"/>
  <c r="AH8" i="179"/>
  <c r="AJ9" i="179"/>
  <c r="AJ13" i="179"/>
  <c r="AJ12" i="179"/>
  <c r="AL10" i="179"/>
  <c r="AG7" i="179"/>
  <c r="AI10" i="179"/>
  <c r="AJ16" i="179"/>
  <c r="AL11" i="179"/>
  <c r="AJ7" i="179"/>
  <c r="AI12" i="179"/>
  <c r="AL14" i="179"/>
  <c r="AJ11" i="179"/>
  <c r="AM5" i="179"/>
  <c r="AM6" i="179"/>
  <c r="AG8" i="179"/>
  <c r="AG16" i="179"/>
  <c r="AJ8" i="179"/>
  <c r="AN14" i="179"/>
  <c r="AL15" i="179"/>
  <c r="AL13" i="179"/>
  <c r="AG14" i="179"/>
  <c r="AG13" i="179"/>
  <c r="AK16" i="179"/>
  <c r="AN11" i="179"/>
  <c r="AG11" i="179"/>
  <c r="AN8" i="179"/>
  <c r="AN9" i="179"/>
  <c r="AN16" i="179"/>
  <c r="AK5" i="179"/>
  <c r="AL8" i="179"/>
  <c r="AN10" i="179"/>
  <c r="AK6" i="179"/>
  <c r="AK13" i="179"/>
  <c r="AN15" i="179"/>
  <c r="AM11" i="179"/>
  <c r="AN13" i="179"/>
  <c r="AH7" i="179"/>
  <c r="AH9" i="179"/>
  <c r="AN7" i="179"/>
  <c r="AL5" i="179"/>
  <c r="AM10" i="179"/>
  <c r="AJ6" i="179"/>
  <c r="AG12" i="179"/>
  <c r="AK12" i="179"/>
  <c r="AK10" i="179"/>
  <c r="AM14" i="179"/>
  <c r="AM7" i="179"/>
  <c r="AH14" i="179"/>
  <c r="AI6" i="179"/>
  <c r="AL16" i="179"/>
  <c r="AI14" i="179"/>
  <c r="AI5" i="179"/>
  <c r="AJ15" i="179"/>
  <c r="AI8" i="179"/>
  <c r="AH5" i="179"/>
  <c r="AM15" i="179"/>
  <c r="AK11" i="179"/>
  <c r="AH12" i="179"/>
  <c r="AI11" i="179"/>
  <c r="AI9" i="179"/>
  <c r="AM13" i="179"/>
  <c r="AI7" i="179"/>
  <c r="AL9" i="179"/>
  <c r="AM9" i="179"/>
  <c r="AK14" i="179"/>
  <c r="AL12" i="179"/>
  <c r="AJ10" i="179"/>
  <c r="AL6" i="179"/>
  <c r="AL7" i="179"/>
  <c r="AG15" i="179"/>
  <c r="AK9" i="179"/>
  <c r="AG5" i="179"/>
  <c r="AH10" i="179"/>
  <c r="AK8" i="179"/>
  <c r="AH13" i="179"/>
  <c r="AI13" i="179"/>
  <c r="AH6" i="179"/>
  <c r="AK15" i="179"/>
  <c r="AG9" i="179"/>
  <c r="O2" i="184" l="1" a="1"/>
  <c r="O2" i="184" s="1"/>
  <c r="M2" i="184" a="1"/>
  <c r="M2" i="184" s="1"/>
  <c r="N16" i="184" l="1"/>
  <c r="S11" i="184"/>
  <c r="M16" i="184"/>
  <c r="M5" i="184"/>
  <c r="P11" i="184"/>
  <c r="S7" i="184"/>
  <c r="R10" i="184"/>
  <c r="T5" i="184"/>
  <c r="T11" i="184"/>
  <c r="Q10" i="184"/>
  <c r="R11" i="184"/>
  <c r="P10" i="184"/>
  <c r="Q7" i="184"/>
  <c r="O7" i="184"/>
  <c r="Q11" i="184"/>
  <c r="T10" i="184"/>
  <c r="O16" i="184"/>
  <c r="O10" i="184"/>
  <c r="Q5" i="184"/>
  <c r="O5" i="184"/>
  <c r="N10" i="184"/>
  <c r="M7" i="184"/>
  <c r="M10" i="184"/>
  <c r="T7" i="184"/>
  <c r="S10" i="184"/>
  <c r="M11" i="184"/>
  <c r="T16" i="184"/>
  <c r="S16" i="184"/>
  <c r="R7" i="184"/>
  <c r="P7" i="184"/>
  <c r="N7" i="184"/>
  <c r="S5" i="184"/>
  <c r="N11" i="184"/>
  <c r="R16" i="184"/>
  <c r="Q16" i="184"/>
  <c r="R5" i="184"/>
  <c r="P5" i="184"/>
  <c r="N5" i="184"/>
  <c r="P16" i="184"/>
  <c r="O11" i="184"/>
  <c r="O14" i="184"/>
  <c r="T9" i="184"/>
  <c r="R14" i="184"/>
  <c r="R9" i="184"/>
  <c r="Q14" i="184"/>
  <c r="S14" i="184"/>
  <c r="Q9" i="184"/>
  <c r="S9" i="184"/>
  <c r="O9" i="184"/>
  <c r="M14" i="184"/>
  <c r="P14" i="184"/>
  <c r="N14" i="184"/>
  <c r="M9" i="184"/>
  <c r="N9" i="184"/>
  <c r="P9" i="184"/>
  <c r="T14" i="184"/>
  <c r="T12" i="184"/>
  <c r="S12" i="184"/>
  <c r="M12" i="184"/>
  <c r="R12" i="184"/>
  <c r="Q12" i="184"/>
  <c r="O12" i="184"/>
  <c r="N12" i="184"/>
  <c r="P12" i="184"/>
  <c r="P6" i="184"/>
  <c r="S6" i="184"/>
  <c r="P15" i="184"/>
  <c r="Q6" i="184"/>
  <c r="T6" i="184"/>
  <c r="P8" i="184"/>
  <c r="T8" i="184"/>
  <c r="R6" i="184"/>
  <c r="R13" i="184"/>
  <c r="Q13" i="184"/>
  <c r="S15" i="184"/>
  <c r="S8" i="184"/>
  <c r="T15" i="184"/>
  <c r="P13" i="184"/>
  <c r="Q15" i="184"/>
  <c r="S13" i="184"/>
  <c r="R15" i="184"/>
  <c r="O6" i="184"/>
  <c r="T13" i="184"/>
  <c r="O8" i="184"/>
  <c r="O13" i="184"/>
  <c r="Q8" i="184"/>
  <c r="O15" i="184"/>
  <c r="R8" i="184"/>
  <c r="M13" i="184"/>
  <c r="M15" i="184"/>
  <c r="M6" i="184"/>
  <c r="N6" i="184"/>
  <c r="N13" i="184"/>
  <c r="M8" i="184"/>
  <c r="N15" i="184"/>
  <c r="N8" i="184"/>
  <c r="X2" i="184" l="1"/>
  <c r="X14" i="184" s="1"/>
  <c r="X11" i="184" l="1"/>
  <c r="X16" i="184"/>
  <c r="Z15" i="184"/>
  <c r="W13" i="184"/>
  <c r="W9" i="184"/>
  <c r="Y13" i="184"/>
  <c r="AA9" i="184"/>
  <c r="W10" i="184"/>
  <c r="X13" i="184"/>
  <c r="AD11" i="184"/>
  <c r="AB11" i="184"/>
  <c r="AB14" i="184"/>
  <c r="Y16" i="184"/>
  <c r="AD13" i="184"/>
  <c r="AD6" i="184"/>
  <c r="AB10" i="184"/>
  <c r="W8" i="184"/>
  <c r="AD16" i="184"/>
  <c r="Y9" i="184"/>
  <c r="W12" i="184"/>
  <c r="AB8" i="184"/>
  <c r="Z16" i="184"/>
  <c r="AC10" i="184"/>
  <c r="AA7" i="184"/>
  <c r="Z6" i="184"/>
  <c r="Y7" i="184"/>
  <c r="W15" i="184"/>
  <c r="Z9" i="184"/>
  <c r="Y14" i="184"/>
  <c r="X15" i="184"/>
  <c r="AB15" i="184"/>
  <c r="W5" i="184"/>
  <c r="AD15" i="184"/>
  <c r="AD8" i="184"/>
  <c r="AD12" i="184"/>
  <c r="Z10" i="184"/>
  <c r="AC11" i="184"/>
  <c r="Y5" i="184"/>
  <c r="Z13" i="184"/>
  <c r="Y15" i="184"/>
  <c r="AB13" i="184"/>
  <c r="AC16" i="184"/>
  <c r="Y10" i="184"/>
  <c r="AB5" i="184"/>
  <c r="X8" i="184"/>
  <c r="AA13" i="184"/>
  <c r="W6" i="184"/>
  <c r="AB9" i="184"/>
  <c r="AB12" i="184"/>
  <c r="W14" i="184"/>
  <c r="Y8" i="184"/>
  <c r="W7" i="184"/>
  <c r="AC14" i="184"/>
  <c r="AC8" i="184"/>
  <c r="Z7" i="184"/>
  <c r="AB16" i="184"/>
  <c r="AC6" i="184"/>
  <c r="AC12" i="184"/>
  <c r="X5" i="184"/>
  <c r="AD5" i="184"/>
  <c r="Y12" i="184"/>
  <c r="Z12" i="184"/>
  <c r="X6" i="184"/>
  <c r="Y6" i="184"/>
  <c r="AA12" i="184"/>
  <c r="X9" i="184"/>
  <c r="AD7" i="184"/>
  <c r="AC13" i="184"/>
  <c r="AA11" i="184"/>
  <c r="AC7" i="184"/>
  <c r="W16" i="184"/>
  <c r="X12" i="184"/>
  <c r="Z8" i="184"/>
  <c r="Y11" i="184"/>
  <c r="AA10" i="184"/>
  <c r="X7" i="184"/>
  <c r="AA6" i="184"/>
  <c r="AA5" i="184"/>
  <c r="Z11" i="184"/>
  <c r="AA8" i="184"/>
  <c r="AD14" i="184"/>
  <c r="W11" i="184"/>
  <c r="AD10" i="184"/>
  <c r="AA16" i="184"/>
  <c r="X10" i="184"/>
  <c r="AD9" i="184"/>
  <c r="AB6" i="184"/>
  <c r="AB7" i="184"/>
  <c r="AC5" i="184"/>
  <c r="Z14" i="184"/>
  <c r="Z5" i="184"/>
  <c r="AA14" i="184"/>
  <c r="AC15" i="184"/>
  <c r="AA15" i="184"/>
  <c r="AC9" i="184"/>
  <c r="AI2" i="184" l="1"/>
  <c r="AG2" i="184"/>
  <c r="AM9" i="184" s="1"/>
  <c r="AI14" i="184"/>
  <c r="AN6" i="184"/>
  <c r="AG14" i="184"/>
  <c r="AK16" i="184"/>
  <c r="AM8" i="184"/>
  <c r="AM16" i="184"/>
  <c r="AG15" i="184"/>
  <c r="AM5" i="184" l="1"/>
  <c r="AG7" i="184"/>
  <c r="AG8" i="184"/>
  <c r="AM15" i="184"/>
  <c r="AG6" i="184"/>
  <c r="AM14" i="184"/>
  <c r="AI5" i="184"/>
  <c r="AI16" i="184"/>
  <c r="AL8" i="184"/>
  <c r="AN14" i="184"/>
  <c r="AI6" i="184"/>
  <c r="AN15" i="184"/>
  <c r="AL11" i="184"/>
  <c r="AI13" i="184"/>
  <c r="AG10" i="184"/>
  <c r="AL14" i="184"/>
  <c r="AG9" i="184"/>
  <c r="AH11" i="184"/>
  <c r="AH16" i="184"/>
  <c r="AG13" i="184"/>
  <c r="AH14" i="184"/>
  <c r="AK9" i="184"/>
  <c r="AH13" i="184"/>
  <c r="AN11" i="184"/>
  <c r="AJ15" i="184"/>
  <c r="AJ10" i="184"/>
  <c r="AK11" i="184"/>
  <c r="AI10" i="184"/>
  <c r="AL15" i="184"/>
  <c r="AJ14" i="184"/>
  <c r="AN10" i="184"/>
  <c r="AL16" i="184"/>
  <c r="AH8" i="184"/>
  <c r="AN5" i="184"/>
  <c r="AJ6" i="184"/>
  <c r="AN9" i="184"/>
  <c r="AM7" i="184"/>
  <c r="AM12" i="184"/>
  <c r="AI11" i="184"/>
  <c r="AJ16" i="184"/>
  <c r="AK10" i="184"/>
  <c r="AH10" i="184"/>
  <c r="AH12" i="184"/>
  <c r="AK5" i="184"/>
  <c r="AL12" i="184"/>
  <c r="AK6" i="184"/>
  <c r="AL7" i="184"/>
  <c r="AJ8" i="184"/>
  <c r="AK15" i="184"/>
  <c r="AJ5" i="184"/>
  <c r="AJ11" i="184"/>
  <c r="AK12" i="184"/>
  <c r="AH7" i="184"/>
  <c r="AI9" i="184"/>
  <c r="AI15" i="184"/>
  <c r="AN13" i="184"/>
  <c r="AL10" i="184"/>
  <c r="AK14" i="184"/>
  <c r="AN8" i="184"/>
  <c r="AM10" i="184"/>
  <c r="AI7" i="184"/>
  <c r="AJ9" i="184"/>
  <c r="AH15" i="184"/>
  <c r="AK8" i="184"/>
  <c r="AL9" i="184"/>
  <c r="AM11" i="184"/>
  <c r="AL13" i="184"/>
  <c r="AJ7" i="184"/>
  <c r="AL5" i="184"/>
  <c r="AN16" i="184"/>
  <c r="AI12" i="184"/>
  <c r="AN7" i="184"/>
  <c r="AK7" i="184"/>
  <c r="AM13" i="184"/>
  <c r="AH5" i="184"/>
  <c r="AG16" i="184"/>
  <c r="AK13" i="184"/>
  <c r="AG12" i="184"/>
  <c r="AI8" i="184"/>
  <c r="AM6" i="184"/>
  <c r="AG5" i="184"/>
  <c r="AJ13" i="184"/>
  <c r="AG11" i="184"/>
  <c r="AJ12" i="184"/>
  <c r="AL6" i="184"/>
  <c r="AH6" i="184"/>
  <c r="AN12" i="184"/>
  <c r="AH9" i="184"/>
  <c r="O2" i="185" l="1" a="1"/>
  <c r="O2" i="185" s="1"/>
  <c r="M2" i="185" a="1"/>
  <c r="M2" i="185" s="1"/>
  <c r="N13" i="185" l="1"/>
  <c r="M6" i="185"/>
  <c r="N8" i="185"/>
  <c r="M8" i="185"/>
  <c r="N6" i="185"/>
  <c r="Q10" i="185"/>
  <c r="P7" i="185"/>
  <c r="P10" i="185"/>
  <c r="Q7" i="185"/>
  <c r="T16" i="185"/>
  <c r="R7" i="185"/>
  <c r="Q16" i="185"/>
  <c r="P16" i="185"/>
  <c r="S11" i="185"/>
  <c r="S16" i="185"/>
  <c r="S7" i="185"/>
  <c r="O7" i="185"/>
  <c r="M7" i="185"/>
  <c r="P5" i="185"/>
  <c r="T7" i="185"/>
  <c r="R16" i="185"/>
  <c r="T5" i="185"/>
  <c r="Q11" i="185"/>
  <c r="O16" i="185"/>
  <c r="S5" i="185"/>
  <c r="O5" i="185"/>
  <c r="M5" i="185"/>
  <c r="R10" i="185"/>
  <c r="N10" i="185"/>
  <c r="N16" i="185"/>
  <c r="O11" i="185"/>
  <c r="N7" i="185"/>
  <c r="M16" i="185"/>
  <c r="Q5" i="185"/>
  <c r="T11" i="185"/>
  <c r="R11" i="185"/>
  <c r="S10" i="185"/>
  <c r="P11" i="185"/>
  <c r="O10" i="185"/>
  <c r="M10" i="185"/>
  <c r="M11" i="185"/>
  <c r="T10" i="185"/>
  <c r="R5" i="185"/>
  <c r="N5" i="185"/>
  <c r="N11" i="185"/>
  <c r="R9" i="185"/>
  <c r="M9" i="185"/>
  <c r="Q9" i="185"/>
  <c r="P9" i="185"/>
  <c r="P14" i="185"/>
  <c r="S14" i="185"/>
  <c r="O9" i="185"/>
  <c r="S9" i="185"/>
  <c r="O14" i="185"/>
  <c r="Q14" i="185"/>
  <c r="N9" i="185"/>
  <c r="T9" i="185"/>
  <c r="R14" i="185"/>
  <c r="M14" i="185"/>
  <c r="N14" i="185"/>
  <c r="T14" i="185"/>
  <c r="T12" i="185"/>
  <c r="O12" i="185"/>
  <c r="P12" i="185"/>
  <c r="M12" i="185"/>
  <c r="Q12" i="185"/>
  <c r="N12" i="185"/>
  <c r="S12" i="185"/>
  <c r="R12" i="185"/>
  <c r="S15" i="185"/>
  <c r="Q6" i="185"/>
  <c r="P6" i="185"/>
  <c r="R6" i="185"/>
  <c r="R13" i="185"/>
  <c r="T6" i="185"/>
  <c r="T15" i="185"/>
  <c r="P15" i="185"/>
  <c r="T8" i="185"/>
  <c r="Q13" i="185"/>
  <c r="S6" i="185"/>
  <c r="P8" i="185"/>
  <c r="S8" i="185"/>
  <c r="Q8" i="185"/>
  <c r="P13" i="185"/>
  <c r="R15" i="185"/>
  <c r="S13" i="185"/>
  <c r="O15" i="185"/>
  <c r="O13" i="185"/>
  <c r="O8" i="185"/>
  <c r="Q15" i="185"/>
  <c r="R8" i="185"/>
  <c r="T13" i="185"/>
  <c r="O6" i="185"/>
  <c r="N15" i="185"/>
  <c r="M15" i="185"/>
  <c r="M13" i="185"/>
  <c r="X2" i="185" l="1"/>
  <c r="AA9" i="185" s="1"/>
  <c r="AB9" i="185" l="1"/>
  <c r="AD12" i="185"/>
  <c r="X15" i="185"/>
  <c r="AD11" i="185"/>
  <c r="AB8" i="185"/>
  <c r="Z8" i="185"/>
  <c r="Y16" i="185"/>
  <c r="AB14" i="185"/>
  <c r="Y11" i="185"/>
  <c r="AA6" i="185"/>
  <c r="AD6" i="185"/>
  <c r="X5" i="185"/>
  <c r="Z9" i="185"/>
  <c r="W12" i="185"/>
  <c r="W8" i="185"/>
  <c r="Y12" i="185"/>
  <c r="Z5" i="185"/>
  <c r="Y5" i="185"/>
  <c r="AA8" i="185"/>
  <c r="Z6" i="185"/>
  <c r="AA13" i="185"/>
  <c r="AC10" i="185"/>
  <c r="W16" i="185"/>
  <c r="AB15" i="185"/>
  <c r="AA10" i="185"/>
  <c r="AD13" i="185"/>
  <c r="X10" i="185"/>
  <c r="W15" i="185"/>
  <c r="Y7" i="185"/>
  <c r="AB12" i="185"/>
  <c r="Z10" i="185"/>
  <c r="AD15" i="185"/>
  <c r="Z11" i="185"/>
  <c r="Y14" i="185"/>
  <c r="Y9" i="185"/>
  <c r="AC13" i="185"/>
  <c r="AA16" i="185"/>
  <c r="X11" i="185"/>
  <c r="AC7" i="185"/>
  <c r="X8" i="185"/>
  <c r="AD16" i="185"/>
  <c r="AB10" i="185"/>
  <c r="W9" i="185"/>
  <c r="Z16" i="185"/>
  <c r="AA7" i="185"/>
  <c r="AD14" i="185"/>
  <c r="X7" i="185"/>
  <c r="Y8" i="185"/>
  <c r="Y15" i="185"/>
  <c r="AC16" i="185"/>
  <c r="W10" i="185"/>
  <c r="X9" i="185"/>
  <c r="AD7" i="185"/>
  <c r="AB11" i="185"/>
  <c r="AC12" i="185"/>
  <c r="Z13" i="185"/>
  <c r="X14" i="185"/>
  <c r="AC5" i="185"/>
  <c r="Z15" i="185"/>
  <c r="AA15" i="185"/>
  <c r="X13" i="185"/>
  <c r="W7" i="185"/>
  <c r="AA12" i="185"/>
  <c r="Z7" i="185"/>
  <c r="W11" i="185"/>
  <c r="Y6" i="185"/>
  <c r="Z12" i="185"/>
  <c r="AA14" i="185"/>
  <c r="AD8" i="185"/>
  <c r="AD10" i="185"/>
  <c r="AB13" i="185"/>
  <c r="W6" i="185"/>
  <c r="AC15" i="185"/>
  <c r="W5" i="185"/>
  <c r="X6" i="185"/>
  <c r="AC11" i="185"/>
  <c r="AC6" i="185"/>
  <c r="AC9" i="185"/>
  <c r="AC14" i="185"/>
  <c r="X12" i="185"/>
  <c r="AD5" i="185"/>
  <c r="W14" i="185"/>
  <c r="Y13" i="185"/>
  <c r="AA5" i="185"/>
  <c r="Z14" i="185"/>
  <c r="AB7" i="185"/>
  <c r="AC8" i="185"/>
  <c r="AA11" i="185"/>
  <c r="AD9" i="185"/>
  <c r="AB5" i="185"/>
  <c r="AB16" i="185"/>
  <c r="Y10" i="185"/>
  <c r="AB6" i="185"/>
  <c r="X16" i="185"/>
  <c r="W13" i="185"/>
  <c r="AI2" i="185" l="1"/>
  <c r="AG2" i="185"/>
  <c r="AK9" i="185" l="1"/>
  <c r="G12" i="187" s="1"/>
  <c r="AH13" i="185"/>
  <c r="D16" i="187" s="1"/>
  <c r="AG14" i="185"/>
  <c r="C17" i="187" s="1"/>
  <c r="AL7" i="185"/>
  <c r="H10" i="187" s="1"/>
  <c r="AH5" i="185"/>
  <c r="D8" i="187" s="1"/>
  <c r="AI11" i="185"/>
  <c r="E14" i="187" s="1"/>
  <c r="AH10" i="185"/>
  <c r="D13" i="187" s="1"/>
  <c r="AI6" i="185"/>
  <c r="E9" i="187" s="1"/>
  <c r="AK10" i="185"/>
  <c r="G13" i="187" s="1"/>
  <c r="AG9" i="185"/>
  <c r="C12" i="187" s="1"/>
  <c r="AG13" i="185"/>
  <c r="C16" i="187" s="1"/>
  <c r="AL9" i="185"/>
  <c r="H12" i="187" s="1"/>
  <c r="AJ15" i="185"/>
  <c r="F18" i="187" s="1"/>
  <c r="AI8" i="185"/>
  <c r="E11" i="187" s="1"/>
  <c r="AJ10" i="185"/>
  <c r="F13" i="187" s="1"/>
  <c r="AH6" i="185"/>
  <c r="D9" i="187" s="1"/>
  <c r="AK11" i="185"/>
  <c r="G14" i="187" s="1"/>
  <c r="AH12" i="185"/>
  <c r="D15" i="187" s="1"/>
  <c r="AL8" i="185"/>
  <c r="H11" i="187" s="1"/>
  <c r="AL13" i="185"/>
  <c r="H16" i="187" s="1"/>
  <c r="AN7" i="185"/>
  <c r="J10" i="187" s="1"/>
  <c r="AG10" i="185"/>
  <c r="C13" i="187" s="1"/>
  <c r="AN8" i="185"/>
  <c r="J11" i="187" s="1"/>
  <c r="AK15" i="185"/>
  <c r="G18" i="187" s="1"/>
  <c r="AM15" i="185"/>
  <c r="I18" i="187" s="1"/>
  <c r="AL16" i="185"/>
  <c r="H19" i="187" s="1"/>
  <c r="AN15" i="185"/>
  <c r="J18" i="187" s="1"/>
  <c r="AK5" i="185"/>
  <c r="G8" i="187" s="1"/>
  <c r="AN6" i="185"/>
  <c r="J9" i="187" s="1"/>
  <c r="AK13" i="185"/>
  <c r="G16" i="187" s="1"/>
  <c r="AK8" i="185"/>
  <c r="G11" i="187" s="1"/>
  <c r="AM8" i="185"/>
  <c r="I11" i="187" s="1"/>
  <c r="AI15" i="185"/>
  <c r="E18" i="187" s="1"/>
  <c r="AJ14" i="185"/>
  <c r="F17" i="187" s="1"/>
  <c r="AH7" i="185"/>
  <c r="D10" i="187" s="1"/>
  <c r="AN9" i="185"/>
  <c r="J12" i="187" s="1"/>
  <c r="AL6" i="185"/>
  <c r="H9" i="187" s="1"/>
  <c r="AI14" i="185"/>
  <c r="E17" i="187" s="1"/>
  <c r="AI16" i="185"/>
  <c r="E19" i="187" s="1"/>
  <c r="AI7" i="185"/>
  <c r="E10" i="187" s="1"/>
  <c r="AM12" i="185"/>
  <c r="I15" i="187" s="1"/>
  <c r="AH14" i="185"/>
  <c r="D17" i="187" s="1"/>
  <c r="AG11" i="185"/>
  <c r="C14" i="187" s="1"/>
  <c r="AI13" i="185"/>
  <c r="E16" i="187" s="1"/>
  <c r="AJ9" i="185"/>
  <c r="F12" i="187" s="1"/>
  <c r="AL14" i="185"/>
  <c r="H17" i="187" s="1"/>
  <c r="AM6" i="185"/>
  <c r="I9" i="187" s="1"/>
  <c r="AG12" i="185"/>
  <c r="C15" i="187" s="1"/>
  <c r="AK14" i="185"/>
  <c r="G17" i="187" s="1"/>
  <c r="AM11" i="185"/>
  <c r="I14" i="187" s="1"/>
  <c r="AG15" i="185"/>
  <c r="C18" i="187" s="1"/>
  <c r="AH15" i="185"/>
  <c r="D18" i="187" s="1"/>
  <c r="AK16" i="185"/>
  <c r="G19" i="187" s="1"/>
  <c r="AI9" i="185"/>
  <c r="E12" i="187" s="1"/>
  <c r="AJ11" i="185"/>
  <c r="F14" i="187" s="1"/>
  <c r="AJ12" i="185"/>
  <c r="F15" i="187" s="1"/>
  <c r="AN5" i="185"/>
  <c r="J8" i="187" s="1"/>
  <c r="AK7" i="185"/>
  <c r="G10" i="187" s="1"/>
  <c r="AJ8" i="185"/>
  <c r="F11" i="187" s="1"/>
  <c r="AL15" i="185"/>
  <c r="H18" i="187" s="1"/>
  <c r="AK6" i="185"/>
  <c r="G9" i="187" s="1"/>
  <c r="AL12" i="185"/>
  <c r="H15" i="187" s="1"/>
  <c r="AM16" i="185"/>
  <c r="I19" i="187" s="1"/>
  <c r="AI10" i="185"/>
  <c r="E13" i="187" s="1"/>
  <c r="AN11" i="185"/>
  <c r="J14" i="187" s="1"/>
  <c r="AM10" i="185"/>
  <c r="I13" i="187" s="1"/>
  <c r="AH8" i="185"/>
  <c r="D11" i="187" s="1"/>
  <c r="AN13" i="185"/>
  <c r="J16" i="187" s="1"/>
  <c r="AN14" i="185"/>
  <c r="J17" i="187" s="1"/>
  <c r="AK12" i="185"/>
  <c r="G15" i="187" s="1"/>
  <c r="AJ6" i="185"/>
  <c r="F9" i="187" s="1"/>
  <c r="AH11" i="185"/>
  <c r="D14" i="187" s="1"/>
  <c r="AJ13" i="185"/>
  <c r="F16" i="187" s="1"/>
  <c r="AL10" i="185"/>
  <c r="H13" i="187" s="1"/>
  <c r="AG7" i="185"/>
  <c r="C10" i="187" s="1"/>
  <c r="AJ16" i="185"/>
  <c r="F19" i="187" s="1"/>
  <c r="AG16" i="185"/>
  <c r="C19" i="187" s="1"/>
  <c r="AG8" i="185"/>
  <c r="C11" i="187" s="1"/>
  <c r="AN12" i="185"/>
  <c r="J15" i="187" s="1"/>
  <c r="AM13" i="185"/>
  <c r="I16" i="187" s="1"/>
  <c r="AL11" i="185"/>
  <c r="H14" i="187" s="1"/>
  <c r="AG6" i="185"/>
  <c r="C9" i="187" s="1"/>
  <c r="AM5" i="185"/>
  <c r="I8" i="187" s="1"/>
  <c r="AM9" i="185"/>
  <c r="I12" i="187" s="1"/>
  <c r="AL5" i="185"/>
  <c r="H8" i="187" s="1"/>
  <c r="AJ7" i="185"/>
  <c r="F10" i="187" s="1"/>
  <c r="AM14" i="185"/>
  <c r="I17" i="187" s="1"/>
  <c r="AM7" i="185"/>
  <c r="I10" i="187" s="1"/>
  <c r="AN16" i="185"/>
  <c r="J19" i="187" s="1"/>
  <c r="AJ5" i="185"/>
  <c r="F8" i="187" s="1"/>
  <c r="AI12" i="185"/>
  <c r="E15" i="187" s="1"/>
  <c r="AI5" i="185"/>
  <c r="E8" i="187" s="1"/>
  <c r="AH9" i="185"/>
  <c r="D12" i="187" s="1"/>
  <c r="AN10" i="185"/>
  <c r="J13" i="187" s="1"/>
  <c r="AG5" i="185"/>
  <c r="AH16" i="185"/>
  <c r="D19" i="187" s="1"/>
  <c r="L13" i="187" l="1"/>
  <c r="L9" i="187"/>
  <c r="L18" i="187"/>
  <c r="L19" i="187"/>
  <c r="C8" i="187"/>
  <c r="O8" i="187" s="1"/>
  <c r="L11" i="187"/>
  <c r="L17" i="187"/>
  <c r="L10" i="187"/>
  <c r="L16" i="187"/>
  <c r="L12" i="187"/>
  <c r="L15" i="187"/>
  <c r="L14" i="187"/>
  <c r="U10" i="187" l="1"/>
  <c r="V9" i="187"/>
  <c r="R18" i="187"/>
  <c r="S13" i="187"/>
  <c r="T11" i="187"/>
  <c r="O14" i="187"/>
  <c r="S9" i="187"/>
  <c r="R11" i="187"/>
  <c r="O19" i="187"/>
  <c r="P16" i="187"/>
  <c r="P12" i="187"/>
  <c r="U12" i="187"/>
  <c r="V18" i="187"/>
  <c r="P10" i="187"/>
  <c r="T9" i="187"/>
  <c r="R9" i="187"/>
  <c r="Q15" i="187"/>
  <c r="U19" i="187"/>
  <c r="O9" i="187"/>
  <c r="S17" i="187"/>
  <c r="P19" i="187"/>
  <c r="Q11" i="187"/>
  <c r="O15" i="187"/>
  <c r="V11" i="187"/>
  <c r="O18" i="187"/>
  <c r="T12" i="187"/>
  <c r="S16" i="187"/>
  <c r="V10" i="187"/>
  <c r="O12" i="187"/>
  <c r="S8" i="187"/>
  <c r="T17" i="187"/>
  <c r="V16" i="187"/>
  <c r="O16" i="187"/>
  <c r="R12" i="187"/>
  <c r="Q18" i="187"/>
  <c r="R14" i="187"/>
  <c r="P11" i="187"/>
  <c r="V19" i="187"/>
  <c r="T14" i="187"/>
  <c r="P8" i="187"/>
  <c r="T16" i="187"/>
  <c r="P13" i="187"/>
  <c r="Q9" i="187"/>
  <c r="T19" i="187"/>
  <c r="Q16" i="187"/>
  <c r="T15" i="187"/>
  <c r="P9" i="187"/>
  <c r="U9" i="187"/>
  <c r="T10" i="187"/>
  <c r="U15" i="187"/>
  <c r="U17" i="187"/>
  <c r="U16" i="187"/>
  <c r="O13" i="187"/>
  <c r="S18" i="187"/>
  <c r="P17" i="187"/>
  <c r="T18" i="187"/>
  <c r="O11" i="187"/>
  <c r="R10" i="187"/>
  <c r="Q13" i="187"/>
  <c r="U18" i="187"/>
  <c r="V8" i="187"/>
  <c r="O10" i="187"/>
  <c r="U8" i="187"/>
  <c r="S11" i="187"/>
  <c r="V15" i="187"/>
  <c r="Q17" i="187"/>
  <c r="S10" i="187"/>
  <c r="R19" i="187"/>
  <c r="U13" i="187"/>
  <c r="S12" i="187"/>
  <c r="Q14" i="187"/>
  <c r="S14" i="187"/>
  <c r="Q19" i="187"/>
  <c r="R16" i="187"/>
  <c r="S19" i="187"/>
  <c r="V14" i="187"/>
  <c r="V17" i="187"/>
  <c r="V12" i="187"/>
  <c r="P18" i="187"/>
  <c r="R15" i="187"/>
  <c r="T13" i="187"/>
  <c r="Q8" i="187"/>
  <c r="V13" i="187"/>
  <c r="T8" i="187"/>
  <c r="O17" i="187"/>
  <c r="P15" i="187"/>
  <c r="Q10" i="187"/>
  <c r="R17" i="187"/>
  <c r="Q12" i="187"/>
  <c r="U14" i="187"/>
  <c r="S15" i="187"/>
  <c r="P14" i="187"/>
  <c r="R8" i="187"/>
  <c r="R13" i="187"/>
  <c r="U11" i="187"/>
  <c r="X12" i="187" l="1"/>
  <c r="Y12" i="187"/>
  <c r="X8" i="187"/>
  <c r="Y8" i="187"/>
  <c r="Y16" i="187"/>
  <c r="X16" i="187"/>
  <c r="X18" i="187"/>
  <c r="Y18" i="187"/>
  <c r="X17" i="187"/>
  <c r="Y17" i="187"/>
  <c r="Y11" i="187"/>
  <c r="X11" i="187"/>
  <c r="X10" i="187"/>
  <c r="Y10" i="187"/>
  <c r="X14" i="187"/>
  <c r="Y14" i="187"/>
  <c r="X13" i="187"/>
  <c r="Y13" i="187"/>
  <c r="X19" i="187"/>
  <c r="Y19" i="187"/>
  <c r="X15" i="187"/>
  <c r="Y15" i="187"/>
  <c r="X9" i="187"/>
  <c r="Y9" i="187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<sst xmlns="http://schemas.openxmlformats.org/spreadsheetml/2006/main" count="1466" uniqueCount="40">
  <si>
    <t>EU</t>
  </si>
  <si>
    <t>AU</t>
  </si>
  <si>
    <t>BR</t>
  </si>
  <si>
    <t>CA</t>
  </si>
  <si>
    <t>CL</t>
  </si>
  <si>
    <t>CN</t>
  </si>
  <si>
    <t>IN</t>
  </si>
  <si>
    <t>KR</t>
  </si>
  <si>
    <t>JP</t>
  </si>
  <si>
    <t>US</t>
  </si>
  <si>
    <t>ZA</t>
  </si>
  <si>
    <t>MX</t>
  </si>
  <si>
    <t>MAX</t>
  </si>
  <si>
    <t>MIN</t>
  </si>
  <si>
    <t>Transformation if skewed distribution</t>
  </si>
  <si>
    <t>Correction for outliers</t>
  </si>
  <si>
    <t>Normalisation</t>
  </si>
  <si>
    <t>Relative to</t>
  </si>
  <si>
    <t>Change</t>
  </si>
  <si>
    <t>EU**</t>
  </si>
  <si>
    <t>Normalised scores for EU from benchmark analysis with almost all European countries and data for 32 indicators</t>
  </si>
  <si>
    <t>UPPER</t>
  </si>
  <si>
    <t>LOWER</t>
  </si>
  <si>
    <t>SKEWNESS</t>
  </si>
  <si>
    <t>EU in 2023</t>
  </si>
  <si>
    <t>Relative to EU in 2016</t>
  </si>
  <si>
    <t>2016-2023</t>
  </si>
  <si>
    <t>2022-2023</t>
  </si>
  <si>
    <t>:</t>
  </si>
  <si>
    <t>Australia</t>
  </si>
  <si>
    <t>Brazil</t>
  </si>
  <si>
    <t>Canada</t>
  </si>
  <si>
    <t>Chile</t>
  </si>
  <si>
    <t>China</t>
  </si>
  <si>
    <t>India</t>
  </si>
  <si>
    <t>Japan</t>
  </si>
  <si>
    <t>South Korea</t>
  </si>
  <si>
    <t>Mexico</t>
  </si>
  <si>
    <t>United States</t>
  </si>
  <si>
    <t>South Africa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</si>
</sst>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0.0"/>
    <numFmt numFmtId="169" formatCode="_(&quot;€&quot;* #,##0.00_);_(&quot;€&quot;* \(#,##0.00\);_(&quot;€&quot;* &quot;-&quot;??_);_(@_)"/>
    <numFmt numFmtId="170" formatCode="##0.0"/>
    <numFmt numFmtId="171" formatCode="##0.0\ \|"/>
    <numFmt numFmtId="172" formatCode="&quot;$&quot;#,##0\ ;\(&quot;$&quot;#,##0\)"/>
    <numFmt numFmtId="173" formatCode="_-* #,##0.00\ _k_r_-;\-* #,##0.00\ _k_r_-;_-* &quot;-&quot;??\ _k_r_-;_-@_-"/>
    <numFmt numFmtId="174" formatCode="_-* #,##0.00\ _F_-;\-* #,##0.00\ _F_-;_-* &quot;-&quot;??\ _F_-;_-@_-"/>
    <numFmt numFmtId="175" formatCode="0.000"/>
  </numFmts>
  <fonts count="10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MS Sans Serif"/>
      <family val="2"/>
    </font>
    <font>
      <sz val="10"/>
      <name val="Times New Roman"/>
      <family val="1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sz val="10"/>
      <color indexed="10"/>
      <name val="Arial"/>
      <family val="2"/>
    </font>
    <font>
      <i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2"/>
      <name val="Arial"/>
      <family val="2"/>
    </font>
    <font>
      <i/>
      <sz val="8"/>
      <name val="Arial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sz val="9"/>
      <name val="Arial"/>
      <family val="2"/>
    </font>
    <font>
      <b/>
      <sz val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b/>
      <sz val="8"/>
      <color indexed="8"/>
      <name val="MS Sans Serif"/>
      <family val="2"/>
    </font>
    <font>
      <sz val="8"/>
      <name val="Arial"/>
      <family val="2"/>
      <charset val="238"/>
    </font>
    <font>
      <b/>
      <u/>
      <sz val="10"/>
      <color indexed="8"/>
      <name val="MS Sans Serif"/>
      <family val="2"/>
    </font>
    <font>
      <b/>
      <sz val="8.5"/>
      <color indexed="8"/>
      <name val="MS Sans Serif"/>
      <family val="2"/>
    </font>
    <font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sz val="11"/>
      <name val="µ¸¿ò"/>
      <charset val="129"/>
    </font>
    <font>
      <sz val="9"/>
      <name val="Times"/>
      <family val="1"/>
    </font>
    <font>
      <b/>
      <sz val="12"/>
      <color indexed="12"/>
      <name val="Bookman"/>
      <family val="1"/>
    </font>
    <font>
      <b/>
      <i/>
      <u/>
      <sz val="10"/>
      <color indexed="10"/>
      <name val="Bookman"/>
      <family val="1"/>
    </font>
    <font>
      <sz val="8.5"/>
      <color indexed="8"/>
      <name val="MS Sans Serif"/>
      <family val="2"/>
    </font>
    <font>
      <b/>
      <sz val="10"/>
      <color indexed="8"/>
      <name val="MS Sans Serif"/>
      <family val="2"/>
    </font>
    <font>
      <u/>
      <sz val="10"/>
      <color indexed="36"/>
      <name val="Arial"/>
      <family val="2"/>
    </font>
    <font>
      <u/>
      <sz val="7.5"/>
      <color indexed="12"/>
      <name val="Courier"/>
      <family val="3"/>
    </font>
    <font>
      <sz val="10"/>
      <name val="Helvetica"/>
      <family val="2"/>
    </font>
    <font>
      <sz val="7.5"/>
      <color indexed="8"/>
      <name val="MS Sans Serif"/>
      <family val="2"/>
    </font>
    <font>
      <b/>
      <sz val="14"/>
      <name val="Helv"/>
    </font>
    <font>
      <b/>
      <sz val="12"/>
      <name val="Helv"/>
    </font>
    <font>
      <sz val="12"/>
      <name val="ＭＳ Ｐゴシック"/>
      <family val="3"/>
      <charset val="128"/>
    </font>
    <font>
      <u/>
      <sz val="8.5"/>
      <color theme="10"/>
      <name val="Arial"/>
      <family val="2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</font>
    <font>
      <sz val="11"/>
      <color theme="1"/>
      <name val="Czcionka tekstu podstawowego"/>
      <family val="2"/>
    </font>
    <font>
      <sz val="10"/>
      <color indexed="8"/>
      <name val="Arial"/>
      <family val="2"/>
      <charset val="238"/>
    </font>
    <font>
      <u/>
      <sz val="8"/>
      <color theme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Sans"/>
    </font>
  </fonts>
  <fills count="6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8"/>
      </patternFill>
    </fill>
    <fill>
      <patternFill patternType="solid">
        <fgColor indexed="22"/>
        <b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44"/>
        <bgColor indexed="1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ck">
        <color indexed="48"/>
      </bottom>
      <diagonal/>
    </border>
    <border>
      <left/>
      <right/>
      <top style="thick">
        <color indexed="4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ck">
        <color indexed="63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7">
    <xf numFmtId="0" fontId="0" fillId="0" borderId="0">
      <alignment horizontal="left" wrapText="1"/>
    </xf>
    <xf numFmtId="0" fontId="36" fillId="0" borderId="0">
      <alignment vertical="top"/>
    </xf>
    <xf numFmtId="0" fontId="36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8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38" fillId="20" borderId="1" applyNumberFormat="0" applyAlignment="0" applyProtection="0"/>
    <xf numFmtId="0" fontId="21" fillId="20" borderId="1" applyNumberFormat="0" applyAlignment="0" applyProtection="0"/>
    <xf numFmtId="0" fontId="39" fillId="0" borderId="2" applyNumberFormat="0" applyFill="0" applyAlignment="0" applyProtection="0"/>
    <xf numFmtId="0" fontId="40" fillId="21" borderId="3" applyNumberFormat="0" applyAlignment="0" applyProtection="0"/>
    <xf numFmtId="0" fontId="22" fillId="21" borderId="3" applyNumberFormat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9" borderId="0" applyNumberFormat="0" applyBorder="0" applyAlignment="0" applyProtection="0"/>
    <xf numFmtId="3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8" fillId="0" borderId="0" applyFont="0" applyFill="0" applyBorder="0" applyAlignment="0" applyProtection="0"/>
    <xf numFmtId="0" fontId="24" fillId="4" borderId="0" applyNumberFormat="0" applyBorder="0" applyAlignment="0" applyProtection="0"/>
    <xf numFmtId="0" fontId="25" fillId="0" borderId="4" applyNumberFormat="0" applyFill="0" applyAlignment="0" applyProtection="0"/>
    <xf numFmtId="0" fontId="26" fillId="0" borderId="5" applyNumberFormat="0" applyFill="0" applyAlignment="0" applyProtection="0"/>
    <xf numFmtId="0" fontId="27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28" fillId="7" borderId="1" applyNumberFormat="0" applyAlignment="0" applyProtection="0"/>
    <xf numFmtId="0" fontId="9" fillId="22" borderId="7">
      <alignment wrapText="1"/>
    </xf>
    <xf numFmtId="0" fontId="29" fillId="0" borderId="2" applyNumberFormat="0" applyFill="0" applyAlignment="0" applyProtection="0"/>
    <xf numFmtId="0" fontId="30" fillId="23" borderId="0" applyNumberFormat="0" applyBorder="0" applyAlignment="0" applyProtection="0"/>
    <xf numFmtId="0" fontId="42" fillId="23" borderId="0" applyNumberFormat="0" applyBorder="0" applyAlignment="0" applyProtection="0"/>
    <xf numFmtId="0" fontId="12" fillId="0" borderId="0"/>
    <xf numFmtId="0" fontId="43" fillId="0" borderId="0"/>
    <xf numFmtId="0" fontId="12" fillId="0" borderId="0"/>
    <xf numFmtId="0" fontId="14" fillId="0" borderId="0"/>
    <xf numFmtId="0" fontId="44" fillId="0" borderId="0"/>
    <xf numFmtId="0" fontId="14" fillId="24" borderId="8" applyNumberFormat="0" applyFont="0" applyAlignment="0" applyProtection="0"/>
    <xf numFmtId="0" fontId="15" fillId="24" borderId="8" applyNumberFormat="0" applyFont="0" applyAlignment="0" applyProtection="0"/>
    <xf numFmtId="0" fontId="31" fillId="20" borderId="9" applyNumberFormat="0" applyAlignment="0" applyProtection="0"/>
    <xf numFmtId="9" fontId="15" fillId="0" borderId="0" applyFont="0" applyFill="0" applyBorder="0" applyAlignment="0" applyProtection="0"/>
    <xf numFmtId="0" fontId="8" fillId="25" borderId="0" applyNumberFormat="0" applyFont="0" applyBorder="0" applyProtection="0">
      <alignment horizontal="left" vertical="center"/>
    </xf>
    <xf numFmtId="0" fontId="12" fillId="0" borderId="10" applyNumberFormat="0" applyFill="0" applyProtection="0">
      <alignment horizontal="left" vertical="center" wrapText="1" indent="1"/>
    </xf>
    <xf numFmtId="170" fontId="12" fillId="0" borderId="10" applyFill="0" applyProtection="0">
      <alignment horizontal="right" vertical="center" wrapText="1"/>
    </xf>
    <xf numFmtId="0" fontId="12" fillId="0" borderId="0" applyNumberFormat="0" applyFill="0" applyBorder="0" applyProtection="0">
      <alignment horizontal="left" vertical="center" wrapText="1"/>
    </xf>
    <xf numFmtId="0" fontId="12" fillId="0" borderId="0" applyNumberFormat="0" applyFill="0" applyBorder="0" applyProtection="0">
      <alignment horizontal="left" vertical="center" wrapText="1" indent="1"/>
    </xf>
    <xf numFmtId="170" fontId="12" fillId="0" borderId="0" applyFill="0" applyBorder="0" applyProtection="0">
      <alignment horizontal="right" vertical="center" wrapText="1"/>
    </xf>
    <xf numFmtId="171" fontId="12" fillId="0" borderId="0" applyFill="0" applyBorder="0" applyProtection="0">
      <alignment horizontal="right" vertical="center" wrapText="1"/>
    </xf>
    <xf numFmtId="0" fontId="12" fillId="0" borderId="11" applyNumberFormat="0" applyFill="0" applyProtection="0">
      <alignment horizontal="left" vertical="center" wrapText="1"/>
    </xf>
    <xf numFmtId="0" fontId="12" fillId="0" borderId="11" applyNumberFormat="0" applyFill="0" applyProtection="0">
      <alignment horizontal="left" vertical="center" wrapText="1" indent="1"/>
    </xf>
    <xf numFmtId="170" fontId="12" fillId="0" borderId="11" applyFill="0" applyProtection="0">
      <alignment horizontal="right" vertical="center" wrapText="1"/>
    </xf>
    <xf numFmtId="0" fontId="12" fillId="0" borderId="0" applyNumberFormat="0" applyFill="0" applyBorder="0" applyProtection="0">
      <alignment vertical="center" wrapText="1"/>
    </xf>
    <xf numFmtId="0" fontId="12" fillId="0" borderId="0" applyNumberFormat="0" applyFill="0" applyBorder="0" applyAlignment="0" applyProtection="0"/>
    <xf numFmtId="0" fontId="12" fillId="0" borderId="0" applyNumberFormat="0" applyFill="0" applyBorder="0" applyProtection="0">
      <alignment vertical="center" wrapText="1"/>
    </xf>
    <xf numFmtId="0" fontId="12" fillId="0" borderId="0" applyNumberFormat="0" applyFill="0" applyBorder="0" applyProtection="0">
      <alignment vertical="center" wrapText="1"/>
    </xf>
    <xf numFmtId="0" fontId="8" fillId="0" borderId="0" applyNumberFormat="0" applyFont="0" applyFill="0" applyBorder="0" applyProtection="0">
      <alignment horizontal="right" vertical="center"/>
    </xf>
    <xf numFmtId="0" fontId="45" fillId="0" borderId="0" applyNumberFormat="0" applyFill="0" applyBorder="0" applyProtection="0">
      <alignment horizontal="left" vertical="center" wrapText="1"/>
    </xf>
    <xf numFmtId="0" fontId="45" fillId="0" borderId="0" applyNumberFormat="0" applyFill="0" applyBorder="0" applyProtection="0">
      <alignment horizontal="left" vertical="center" wrapText="1"/>
    </xf>
    <xf numFmtId="0" fontId="34" fillId="0" borderId="0" applyNumberFormat="0" applyFill="0" applyBorder="0" applyProtection="0">
      <alignment vertical="center" wrapText="1"/>
    </xf>
    <xf numFmtId="0" fontId="8" fillId="0" borderId="12" applyNumberFormat="0" applyFont="0" applyFill="0" applyProtection="0">
      <alignment horizontal="center" vertical="center" wrapText="1"/>
    </xf>
    <xf numFmtId="0" fontId="41" fillId="0" borderId="12" applyNumberFormat="0" applyFill="0" applyProtection="0">
      <alignment horizontal="center" vertical="center" wrapText="1"/>
    </xf>
    <xf numFmtId="0" fontId="41" fillId="0" borderId="12" applyNumberFormat="0" applyFill="0" applyProtection="0">
      <alignment horizontal="center" vertical="center" wrapText="1"/>
    </xf>
    <xf numFmtId="0" fontId="12" fillId="0" borderId="10" applyNumberFormat="0" applyFill="0" applyProtection="0">
      <alignment horizontal="left" vertical="center" wrapText="1"/>
    </xf>
    <xf numFmtId="0" fontId="12" fillId="0" borderId="0">
      <alignment horizontal="left" wrapText="1"/>
    </xf>
    <xf numFmtId="0" fontId="12" fillId="0" borderId="0">
      <alignment vertical="top"/>
    </xf>
    <xf numFmtId="0" fontId="46" fillId="0" borderId="0">
      <alignment horizontal="left" vertical="top"/>
    </xf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49" fillId="0" borderId="0">
      <alignment vertical="top"/>
    </xf>
    <xf numFmtId="0" fontId="50" fillId="0" borderId="0">
      <alignment vertical="top"/>
    </xf>
    <xf numFmtId="0" fontId="32" fillId="0" borderId="0" applyNumberFormat="0" applyFill="0" applyBorder="0" applyAlignment="0" applyProtection="0"/>
    <xf numFmtId="0" fontId="51" fillId="0" borderId="4" applyNumberFormat="0" applyFill="0" applyAlignment="0" applyProtection="0"/>
    <xf numFmtId="0" fontId="52" fillId="0" borderId="5" applyNumberFormat="0" applyFill="0" applyAlignment="0" applyProtection="0"/>
    <xf numFmtId="0" fontId="53" fillId="0" borderId="6" applyNumberFormat="0" applyFill="0" applyAlignment="0" applyProtection="0"/>
    <xf numFmtId="0" fontId="53" fillId="0" borderId="0" applyNumberFormat="0" applyFill="0" applyBorder="0" applyAlignment="0" applyProtection="0"/>
    <xf numFmtId="0" fontId="16" fillId="0" borderId="13" applyNumberFormat="0" applyFill="0" applyAlignment="0" applyProtection="0"/>
    <xf numFmtId="0" fontId="54" fillId="0" borderId="13" applyNumberFormat="0" applyFill="0" applyAlignment="0" applyProtection="0"/>
    <xf numFmtId="0" fontId="55" fillId="3" borderId="0" applyNumberFormat="0" applyBorder="0" applyAlignment="0" applyProtection="0"/>
    <xf numFmtId="0" fontId="56" fillId="4" borderId="0" applyNumberFormat="0" applyBorder="0" applyAlignment="0" applyProtection="0"/>
    <xf numFmtId="0" fontId="33" fillId="0" borderId="0" applyNumberFormat="0" applyFill="0" applyBorder="0" applyAlignment="0" applyProtection="0"/>
    <xf numFmtId="0" fontId="7" fillId="0" borderId="0"/>
    <xf numFmtId="0" fontId="60" fillId="0" borderId="0"/>
    <xf numFmtId="0" fontId="6" fillId="0" borderId="0"/>
    <xf numFmtId="0" fontId="57" fillId="0" borderId="0"/>
    <xf numFmtId="0" fontId="57" fillId="29" borderId="0" applyNumberFormat="0" applyBorder="0" applyAlignment="0" applyProtection="0"/>
    <xf numFmtId="0" fontId="57" fillId="31" borderId="0" applyNumberFormat="0" applyBorder="0" applyAlignment="0" applyProtection="0"/>
    <xf numFmtId="0" fontId="57" fillId="33" borderId="0" applyNumberFormat="0" applyBorder="0" applyAlignment="0" applyProtection="0"/>
    <xf numFmtId="0" fontId="57" fillId="35" borderId="0" applyNumberFormat="0" applyBorder="0" applyAlignment="0" applyProtection="0"/>
    <xf numFmtId="0" fontId="57" fillId="37" borderId="0" applyNumberFormat="0" applyBorder="0" applyAlignment="0" applyProtection="0"/>
    <xf numFmtId="0" fontId="57" fillId="39" borderId="0" applyNumberFormat="0" applyBorder="0" applyAlignment="0" applyProtection="0"/>
    <xf numFmtId="0" fontId="57" fillId="30" borderId="0" applyNumberFormat="0" applyBorder="0" applyAlignment="0" applyProtection="0"/>
    <xf numFmtId="0" fontId="57" fillId="32" borderId="0" applyNumberFormat="0" applyBorder="0" applyAlignment="0" applyProtection="0"/>
    <xf numFmtId="0" fontId="57" fillId="34" borderId="0" applyNumberFormat="0" applyBorder="0" applyAlignment="0" applyProtection="0"/>
    <xf numFmtId="0" fontId="57" fillId="36" borderId="0" applyNumberFormat="0" applyBorder="0" applyAlignment="0" applyProtection="0"/>
    <xf numFmtId="0" fontId="57" fillId="38" borderId="0" applyNumberFormat="0" applyBorder="0" applyAlignment="0" applyProtection="0"/>
    <xf numFmtId="0" fontId="57" fillId="40" borderId="0" applyNumberFormat="0" applyBorder="0" applyAlignment="0" applyProtection="0"/>
    <xf numFmtId="0" fontId="9" fillId="41" borderId="22"/>
    <xf numFmtId="0" fontId="63" fillId="27" borderId="23">
      <alignment horizontal="right" vertical="top" wrapText="1"/>
    </xf>
    <xf numFmtId="0" fontId="69" fillId="0" borderId="0"/>
    <xf numFmtId="0" fontId="9" fillId="0" borderId="18"/>
    <xf numFmtId="0" fontId="67" fillId="42" borderId="24">
      <alignment horizontal="left" vertical="top" wrapText="1"/>
    </xf>
    <xf numFmtId="0" fontId="68" fillId="22" borderId="0">
      <alignment horizontal="center"/>
    </xf>
    <xf numFmtId="0" fontId="61" fillId="22" borderId="0">
      <alignment horizontal="center" vertical="center"/>
    </xf>
    <xf numFmtId="0" fontId="8" fillId="43" borderId="0">
      <alignment horizontal="center" wrapText="1"/>
    </xf>
    <xf numFmtId="0" fontId="8" fillId="43" borderId="0">
      <alignment horizontal="center" wrapText="1"/>
    </xf>
    <xf numFmtId="0" fontId="62" fillId="22" borderId="0">
      <alignment horizontal="center"/>
    </xf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0" fontId="70" fillId="0" borderId="0">
      <alignment horizontal="right" vertical="top"/>
    </xf>
    <xf numFmtId="0" fontId="17" fillId="26" borderId="22" applyBorder="0">
      <protection locked="0"/>
    </xf>
    <xf numFmtId="16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71" fillId="0" borderId="0">
      <alignment horizontal="centerContinuous"/>
    </xf>
    <xf numFmtId="0" fontId="71" fillId="0" borderId="0" applyAlignment="0">
      <alignment horizontal="centerContinuous"/>
    </xf>
    <xf numFmtId="0" fontId="72" fillId="0" borderId="0" applyAlignment="0">
      <alignment horizontal="centerContinuous"/>
    </xf>
    <xf numFmtId="0" fontId="73" fillId="26" borderId="22">
      <protection locked="0"/>
    </xf>
    <xf numFmtId="0" fontId="8" fillId="26" borderId="18"/>
    <xf numFmtId="0" fontId="8" fillId="26" borderId="18"/>
    <xf numFmtId="0" fontId="8" fillId="22" borderId="0"/>
    <xf numFmtId="0" fontId="8" fillId="22" borderId="0"/>
    <xf numFmtId="0" fontId="35" fillId="22" borderId="18">
      <alignment horizontal="left"/>
    </xf>
    <xf numFmtId="0" fontId="15" fillId="22" borderId="0">
      <alignment horizontal="left"/>
    </xf>
    <xf numFmtId="0" fontId="74" fillId="44" borderId="0">
      <alignment horizontal="left" vertical="top"/>
    </xf>
    <xf numFmtId="0" fontId="63" fillId="45" borderId="0">
      <alignment horizontal="right" vertical="top" textRotation="90" wrapText="1"/>
    </xf>
    <xf numFmtId="0" fontId="63" fillId="45" borderId="0">
      <alignment horizontal="right" vertical="top" textRotation="90" wrapText="1"/>
    </xf>
    <xf numFmtId="0" fontId="10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57" fillId="28" borderId="21" applyNumberFormat="0" applyFont="0" applyAlignment="0" applyProtection="0"/>
    <xf numFmtId="0" fontId="57" fillId="28" borderId="21" applyNumberFormat="0" applyFont="0" applyAlignment="0" applyProtection="0"/>
    <xf numFmtId="0" fontId="58" fillId="0" borderId="0" applyNumberFormat="0" applyFill="0" applyBorder="0" applyAlignment="0" applyProtection="0"/>
    <xf numFmtId="0" fontId="82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11" fillId="43" borderId="0">
      <alignment horizontal="center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66" fillId="44" borderId="0">
      <alignment horizontal="center" wrapText="1"/>
    </xf>
    <xf numFmtId="0" fontId="8" fillId="22" borderId="18">
      <alignment horizontal="centerContinuous" wrapText="1"/>
    </xf>
    <xf numFmtId="0" fontId="64" fillId="22" borderId="17">
      <alignment wrapText="1"/>
    </xf>
    <xf numFmtId="0" fontId="64" fillId="22" borderId="17">
      <alignment wrapText="1"/>
    </xf>
    <xf numFmtId="0" fontId="64" fillId="22" borderId="14"/>
    <xf numFmtId="0" fontId="64" fillId="22" borderId="15"/>
    <xf numFmtId="0" fontId="9" fillId="22" borderId="16">
      <alignment horizontal="center" wrapText="1"/>
    </xf>
    <xf numFmtId="0" fontId="67" fillId="42" borderId="25">
      <alignment horizontal="left" vertical="top" wrapText="1"/>
    </xf>
    <xf numFmtId="0" fontId="8" fillId="0" borderId="0" applyFont="0" applyFill="0" applyBorder="0" applyAlignment="0" applyProtection="0"/>
    <xf numFmtId="0" fontId="57" fillId="0" borderId="0"/>
    <xf numFmtId="0" fontId="57" fillId="0" borderId="0"/>
    <xf numFmtId="0" fontId="57" fillId="0" borderId="0"/>
    <xf numFmtId="0" fontId="43" fillId="0" borderId="0"/>
    <xf numFmtId="0" fontId="8" fillId="0" borderId="0"/>
    <xf numFmtId="0" fontId="8" fillId="0" borderId="0"/>
    <xf numFmtId="0" fontId="57" fillId="0" borderId="0"/>
    <xf numFmtId="0" fontId="57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77" fillId="0" borderId="0"/>
    <xf numFmtId="0" fontId="8" fillId="0" borderId="0"/>
    <xf numFmtId="0" fontId="8" fillId="0" borderId="0"/>
    <xf numFmtId="0" fontId="57" fillId="0" borderId="0"/>
    <xf numFmtId="0" fontId="43" fillId="0" borderId="0"/>
    <xf numFmtId="0" fontId="8" fillId="0" borderId="0"/>
    <xf numFmtId="0" fontId="8" fillId="0" borderId="0"/>
    <xf numFmtId="0" fontId="8" fillId="0" borderId="0"/>
    <xf numFmtId="0" fontId="18" fillId="0" borderId="0"/>
    <xf numFmtId="0" fontId="8" fillId="0" borderId="0"/>
    <xf numFmtId="0" fontId="57" fillId="0" borderId="0"/>
    <xf numFmtId="0" fontId="8" fillId="0" borderId="0"/>
    <xf numFmtId="0" fontId="15" fillId="0" borderId="0"/>
    <xf numFmtId="0" fontId="57" fillId="0" borderId="0"/>
    <xf numFmtId="0" fontId="57" fillId="0" borderId="0"/>
    <xf numFmtId="0" fontId="83" fillId="0" borderId="0"/>
    <xf numFmtId="0" fontId="57" fillId="0" borderId="0"/>
    <xf numFmtId="0" fontId="57" fillId="0" borderId="0"/>
    <xf numFmtId="0" fontId="43" fillId="0" borderId="0"/>
    <xf numFmtId="0" fontId="84" fillId="0" borderId="0"/>
    <xf numFmtId="0" fontId="8" fillId="0" borderId="0"/>
    <xf numFmtId="0" fontId="83" fillId="0" borderId="0"/>
    <xf numFmtId="0" fontId="85" fillId="0" borderId="0"/>
    <xf numFmtId="0" fontId="83" fillId="0" borderId="0"/>
    <xf numFmtId="0" fontId="85" fillId="0" borderId="0"/>
    <xf numFmtId="0" fontId="83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3" fillId="0" borderId="0"/>
    <xf numFmtId="0" fontId="85" fillId="0" borderId="0"/>
    <xf numFmtId="0" fontId="85" fillId="0" borderId="0"/>
    <xf numFmtId="0" fontId="85" fillId="0" borderId="0"/>
    <xf numFmtId="0" fontId="83" fillId="0" borderId="0"/>
    <xf numFmtId="0" fontId="83" fillId="0" borderId="0"/>
    <xf numFmtId="0" fontId="83" fillId="0" borderId="0"/>
    <xf numFmtId="0" fontId="85" fillId="0" borderId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" fillId="0" borderId="0" applyNumberFormat="0" applyFont="0" applyFill="0" applyBorder="0" applyAlignment="0" applyProtection="0"/>
    <xf numFmtId="0" fontId="9" fillId="22" borderId="18"/>
    <xf numFmtId="0" fontId="61" fillId="22" borderId="0">
      <alignment horizontal="right"/>
    </xf>
    <xf numFmtId="0" fontId="65" fillId="44" borderId="0">
      <alignment horizontal="center"/>
    </xf>
    <xf numFmtId="0" fontId="67" fillId="45" borderId="18">
      <alignment horizontal="left" vertical="top" wrapText="1"/>
    </xf>
    <xf numFmtId="0" fontId="78" fillId="45" borderId="19">
      <alignment horizontal="left" vertical="top" wrapText="1"/>
    </xf>
    <xf numFmtId="0" fontId="67" fillId="45" borderId="20">
      <alignment horizontal="left" vertical="top" wrapText="1"/>
    </xf>
    <xf numFmtId="0" fontId="67" fillId="45" borderId="19">
      <alignment horizontal="left" vertical="top"/>
    </xf>
    <xf numFmtId="0" fontId="9" fillId="0" borderId="0"/>
    <xf numFmtId="0" fontId="18" fillId="0" borderId="0"/>
    <xf numFmtId="0" fontId="74" fillId="46" borderId="0">
      <alignment horizontal="left"/>
    </xf>
    <xf numFmtId="0" fontId="66" fillId="46" borderId="0">
      <alignment horizontal="left" wrapText="1"/>
    </xf>
    <xf numFmtId="0" fontId="74" fillId="46" borderId="0">
      <alignment horizontal="left"/>
    </xf>
    <xf numFmtId="0" fontId="79" fillId="0" borderId="26"/>
    <xf numFmtId="0" fontId="80" fillId="0" borderId="0"/>
    <xf numFmtId="0" fontId="68" fillId="22" borderId="0">
      <alignment horizontal="center"/>
    </xf>
    <xf numFmtId="0" fontId="13" fillId="22" borderId="0"/>
    <xf numFmtId="0" fontId="74" fillId="46" borderId="0">
      <alignment horizontal="left"/>
    </xf>
    <xf numFmtId="165" fontId="18" fillId="0" borderId="0" applyFont="0" applyFill="0" applyBorder="0" applyAlignment="0" applyProtection="0"/>
    <xf numFmtId="173" fontId="77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85" fillId="28" borderId="21" applyNumberFormat="0" applyFont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8" fillId="0" borderId="0"/>
    <xf numFmtId="0" fontId="81" fillId="0" borderId="0"/>
    <xf numFmtId="0" fontId="6" fillId="0" borderId="0"/>
    <xf numFmtId="0" fontId="84" fillId="0" borderId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29" borderId="0" applyNumberFormat="0" applyBorder="0" applyAlignment="0" applyProtection="0"/>
    <xf numFmtId="0" fontId="57" fillId="31" borderId="0" applyNumberFormat="0" applyBorder="0" applyAlignment="0" applyProtection="0"/>
    <xf numFmtId="0" fontId="57" fillId="31" borderId="0" applyNumberFormat="0" applyBorder="0" applyAlignment="0" applyProtection="0"/>
    <xf numFmtId="0" fontId="57" fillId="31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3" borderId="0" applyNumberFormat="0" applyBorder="0" applyAlignment="0" applyProtection="0"/>
    <xf numFmtId="0" fontId="57" fillId="35" borderId="0" applyNumberFormat="0" applyBorder="0" applyAlignment="0" applyProtection="0"/>
    <xf numFmtId="0" fontId="57" fillId="35" borderId="0" applyNumberFormat="0" applyBorder="0" applyAlignment="0" applyProtection="0"/>
    <xf numFmtId="0" fontId="57" fillId="35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7" borderId="0" applyNumberFormat="0" applyBorder="0" applyAlignment="0" applyProtection="0"/>
    <xf numFmtId="0" fontId="57" fillId="39" borderId="0" applyNumberFormat="0" applyBorder="0" applyAlignment="0" applyProtection="0"/>
    <xf numFmtId="0" fontId="57" fillId="39" borderId="0" applyNumberFormat="0" applyBorder="0" applyAlignment="0" applyProtection="0"/>
    <xf numFmtId="0" fontId="57" fillId="39" borderId="0" applyNumberFormat="0" applyBorder="0" applyAlignment="0" applyProtection="0"/>
    <xf numFmtId="0" fontId="57" fillId="30" borderId="0" applyNumberFormat="0" applyBorder="0" applyAlignment="0" applyProtection="0"/>
    <xf numFmtId="0" fontId="57" fillId="30" borderId="0" applyNumberFormat="0" applyBorder="0" applyAlignment="0" applyProtection="0"/>
    <xf numFmtId="0" fontId="57" fillId="30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2" borderId="0" applyNumberFormat="0" applyBorder="0" applyAlignment="0" applyProtection="0"/>
    <xf numFmtId="0" fontId="57" fillId="34" borderId="0" applyNumberFormat="0" applyBorder="0" applyAlignment="0" applyProtection="0"/>
    <xf numFmtId="0" fontId="57" fillId="34" borderId="0" applyNumberFormat="0" applyBorder="0" applyAlignment="0" applyProtection="0"/>
    <xf numFmtId="0" fontId="57" fillId="34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6" borderId="0" applyNumberFormat="0" applyBorder="0" applyAlignment="0" applyProtection="0"/>
    <xf numFmtId="0" fontId="57" fillId="38" borderId="0" applyNumberFormat="0" applyBorder="0" applyAlignment="0" applyProtection="0"/>
    <xf numFmtId="0" fontId="57" fillId="38" borderId="0" applyNumberFormat="0" applyBorder="0" applyAlignment="0" applyProtection="0"/>
    <xf numFmtId="0" fontId="57" fillId="38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9" fillId="0" borderId="18"/>
    <xf numFmtId="0" fontId="9" fillId="0" borderId="18"/>
    <xf numFmtId="0" fontId="9" fillId="0" borderId="18"/>
    <xf numFmtId="0" fontId="9" fillId="0" borderId="18"/>
    <xf numFmtId="0" fontId="9" fillId="0" borderId="18"/>
    <xf numFmtId="0" fontId="9" fillId="0" borderId="18"/>
    <xf numFmtId="0" fontId="9" fillId="0" borderId="18"/>
    <xf numFmtId="0" fontId="9" fillId="0" borderId="18"/>
    <xf numFmtId="0" fontId="9" fillId="0" borderId="18"/>
    <xf numFmtId="0" fontId="9" fillId="0" borderId="18"/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0" fontId="67" fillId="42" borderId="27">
      <alignment horizontal="left" vertical="top" wrapText="1"/>
    </xf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74" fontId="8" fillId="0" borderId="0" applyFont="0" applyFill="0" applyBorder="0" applyAlignment="0" applyProtection="0"/>
    <xf numFmtId="174" fontId="8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57" fillId="0" borderId="0" applyFont="0" applyFill="0" applyBorder="0" applyAlignment="0" applyProtection="0"/>
    <xf numFmtId="0" fontId="8" fillId="26" borderId="18"/>
    <xf numFmtId="0" fontId="8" fillId="26" borderId="18"/>
    <xf numFmtId="0" fontId="8" fillId="26" borderId="18"/>
    <xf numFmtId="0" fontId="8" fillId="26" borderId="18"/>
    <xf numFmtId="0" fontId="8" fillId="26" borderId="18"/>
    <xf numFmtId="0" fontId="8" fillId="26" borderId="18"/>
    <xf numFmtId="0" fontId="8" fillId="26" borderId="18"/>
    <xf numFmtId="0" fontId="8" fillId="26" borderId="18"/>
    <xf numFmtId="0" fontId="8" fillId="26" borderId="18"/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35" fillId="22" borderId="18">
      <alignment horizontal="left"/>
    </xf>
    <xf numFmtId="0" fontId="86" fillId="22" borderId="0">
      <alignment horizontal="left"/>
    </xf>
    <xf numFmtId="0" fontId="86" fillId="22" borderId="0">
      <alignment horizontal="left"/>
    </xf>
    <xf numFmtId="0" fontId="15" fillId="22" borderId="0">
      <alignment horizontal="left"/>
    </xf>
    <xf numFmtId="0" fontId="63" fillId="45" borderId="0">
      <alignment horizontal="right" vertical="top" wrapText="1"/>
    </xf>
    <xf numFmtId="0" fontId="57" fillId="28" borderId="21" applyNumberFormat="0" applyFont="0" applyAlignment="0" applyProtection="0"/>
    <xf numFmtId="0" fontId="57" fillId="28" borderId="21" applyNumberFormat="0" applyFont="0" applyAlignment="0" applyProtection="0"/>
    <xf numFmtId="0" fontId="57" fillId="28" borderId="21" applyNumberFormat="0" applyFont="0" applyAlignment="0" applyProtection="0"/>
    <xf numFmtId="0" fontId="57" fillId="28" borderId="21" applyNumberFormat="0" applyFont="0" applyAlignment="0" applyProtection="0"/>
    <xf numFmtId="0" fontId="57" fillId="28" borderId="21" applyNumberFormat="0" applyFont="0" applyAlignment="0" applyProtection="0"/>
    <xf numFmtId="0" fontId="57" fillId="28" borderId="21" applyNumberFormat="0" applyFont="0" applyAlignment="0" applyProtection="0"/>
    <xf numFmtId="0" fontId="87" fillId="0" borderId="0" applyNumberFormat="0" applyFill="0" applyBorder="0" applyAlignment="0" applyProtection="0"/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8" fillId="22" borderId="18">
      <alignment horizontal="centerContinuous"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64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9" fillId="22" borderId="7">
      <alignment wrapText="1"/>
    </xf>
    <xf numFmtId="0" fontId="64" fillId="22" borderId="14"/>
    <xf numFmtId="0" fontId="9" fillId="22" borderId="14"/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67" fillId="42" borderId="25">
      <alignment horizontal="left" vertical="top" wrapText="1"/>
    </xf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84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8" fillId="0" borderId="0"/>
    <xf numFmtId="0" fontId="8" fillId="0" borderId="0"/>
    <xf numFmtId="0" fontId="57" fillId="0" borderId="0"/>
    <xf numFmtId="0" fontId="57" fillId="0" borderId="0"/>
    <xf numFmtId="0" fontId="6" fillId="0" borderId="0"/>
    <xf numFmtId="0" fontId="57" fillId="0" borderId="0"/>
    <xf numFmtId="0" fontId="8" fillId="0" borderId="0"/>
    <xf numFmtId="0" fontId="8" fillId="0" borderId="0"/>
    <xf numFmtId="0" fontId="8" fillId="0" borderId="0"/>
    <xf numFmtId="0" fontId="57" fillId="0" borderId="0"/>
    <xf numFmtId="0" fontId="77" fillId="0" borderId="0"/>
    <xf numFmtId="0" fontId="57" fillId="0" borderId="0"/>
    <xf numFmtId="0" fontId="57" fillId="0" borderId="0"/>
    <xf numFmtId="0" fontId="8" fillId="0" borderId="0"/>
    <xf numFmtId="0" fontId="8" fillId="0" borderId="0"/>
    <xf numFmtId="0" fontId="57" fillId="0" borderId="0"/>
    <xf numFmtId="0" fontId="77" fillId="0" borderId="0"/>
    <xf numFmtId="0" fontId="84" fillId="0" borderId="0"/>
    <xf numFmtId="0" fontId="8" fillId="0" borderId="0"/>
    <xf numFmtId="0" fontId="57" fillId="0" borderId="0"/>
    <xf numFmtId="0" fontId="57" fillId="0" borderId="0"/>
    <xf numFmtId="0" fontId="57" fillId="0" borderId="0"/>
    <xf numFmtId="0" fontId="8" fillId="0" borderId="0"/>
    <xf numFmtId="0" fontId="57" fillId="0" borderId="0"/>
    <xf numFmtId="0" fontId="8" fillId="0" borderId="0"/>
    <xf numFmtId="0" fontId="84" fillId="0" borderId="0"/>
    <xf numFmtId="0" fontId="57" fillId="0" borderId="0"/>
    <xf numFmtId="0" fontId="84" fillId="0" borderId="0"/>
    <xf numFmtId="0" fontId="8" fillId="0" borderId="0"/>
    <xf numFmtId="0" fontId="8" fillId="0" borderId="0"/>
    <xf numFmtId="0" fontId="57" fillId="0" borderId="0"/>
    <xf numFmtId="0" fontId="57" fillId="0" borderId="0"/>
    <xf numFmtId="0" fontId="8" fillId="0" borderId="0"/>
    <xf numFmtId="0" fontId="6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8" fillId="0" borderId="0"/>
    <xf numFmtId="0" fontId="57" fillId="0" borderId="0"/>
    <xf numFmtId="0" fontId="57" fillId="0" borderId="0"/>
    <xf numFmtId="0" fontId="57" fillId="0" borderId="0"/>
    <xf numFmtId="0" fontId="8" fillId="0" borderId="0"/>
    <xf numFmtId="0" fontId="8" fillId="0" borderId="0"/>
    <xf numFmtId="0" fontId="57" fillId="0" borderId="0"/>
    <xf numFmtId="0" fontId="57" fillId="0" borderId="0"/>
    <xf numFmtId="0" fontId="57" fillId="0" borderId="0"/>
    <xf numFmtId="0" fontId="8" fillId="0" borderId="0"/>
    <xf numFmtId="0" fontId="15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83" fillId="0" borderId="0"/>
    <xf numFmtId="0" fontId="8" fillId="0" borderId="0"/>
    <xf numFmtId="0" fontId="8" fillId="0" borderId="0"/>
    <xf numFmtId="0" fontId="57" fillId="0" borderId="0"/>
    <xf numFmtId="0" fontId="57" fillId="0" borderId="0"/>
    <xf numFmtId="0" fontId="8" fillId="0" borderId="0"/>
    <xf numFmtId="0" fontId="8" fillId="0" borderId="0"/>
    <xf numFmtId="0" fontId="43" fillId="0" borderId="0"/>
    <xf numFmtId="9" fontId="84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9" fillId="22" borderId="18"/>
    <xf numFmtId="0" fontId="9" fillId="22" borderId="18"/>
    <xf numFmtId="0" fontId="9" fillId="22" borderId="18"/>
    <xf numFmtId="0" fontId="9" fillId="22" borderId="18"/>
    <xf numFmtId="0" fontId="9" fillId="22" borderId="18"/>
    <xf numFmtId="0" fontId="9" fillId="22" borderId="18"/>
    <xf numFmtId="0" fontId="9" fillId="22" borderId="18"/>
    <xf numFmtId="0" fontId="9" fillId="22" borderId="18"/>
    <xf numFmtId="0" fontId="9" fillId="22" borderId="18"/>
    <xf numFmtId="0" fontId="9" fillId="22" borderId="18"/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7" fillId="45" borderId="18">
      <alignment horizontal="left" vertical="top" wrapText="1"/>
    </xf>
    <xf numFmtId="0" fontId="66" fillId="43" borderId="0"/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78" fillId="45" borderId="19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20">
      <alignment horizontal="left" vertical="top" wrapText="1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0" fontId="67" fillId="45" borderId="19">
      <alignment horizontal="left" vertical="top"/>
    </xf>
    <xf numFmtId="167" fontId="57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28" applyNumberFormat="0" applyFill="0" applyAlignment="0" applyProtection="0"/>
    <xf numFmtId="0" fontId="90" fillId="0" borderId="29" applyNumberFormat="0" applyFill="0" applyAlignment="0" applyProtection="0"/>
    <xf numFmtId="0" fontId="91" fillId="0" borderId="30" applyNumberFormat="0" applyFill="0" applyAlignment="0" applyProtection="0"/>
    <xf numFmtId="0" fontId="91" fillId="0" borderId="0" applyNumberFormat="0" applyFill="0" applyBorder="0" applyAlignment="0" applyProtection="0"/>
    <xf numFmtId="0" fontId="92" fillId="47" borderId="0" applyNumberFormat="0" applyBorder="0" applyAlignment="0" applyProtection="0"/>
    <xf numFmtId="0" fontId="93" fillId="48" borderId="0" applyNumberFormat="0" applyBorder="0" applyAlignment="0" applyProtection="0"/>
    <xf numFmtId="0" fontId="94" fillId="49" borderId="0" applyNumberFormat="0" applyBorder="0" applyAlignment="0" applyProtection="0"/>
    <xf numFmtId="0" fontId="95" fillId="50" borderId="31" applyNumberFormat="0" applyAlignment="0" applyProtection="0"/>
    <xf numFmtId="0" fontId="96" fillId="51" borderId="32" applyNumberFormat="0" applyAlignment="0" applyProtection="0"/>
    <xf numFmtId="0" fontId="97" fillId="51" borderId="31" applyNumberFormat="0" applyAlignment="0" applyProtection="0"/>
    <xf numFmtId="0" fontId="98" fillId="0" borderId="33" applyNumberFormat="0" applyFill="0" applyAlignment="0" applyProtection="0"/>
    <xf numFmtId="0" fontId="99" fillId="52" borderId="34" applyNumberFormat="0" applyAlignment="0" applyProtection="0"/>
    <xf numFmtId="0" fontId="100" fillId="0" borderId="0" applyNumberFormat="0" applyFill="0" applyBorder="0" applyAlignment="0" applyProtection="0"/>
    <xf numFmtId="0" fontId="5" fillId="28" borderId="21" applyNumberFormat="0" applyFont="0" applyAlignment="0" applyProtection="0"/>
    <xf numFmtId="0" fontId="101" fillId="0" borderId="0" applyNumberFormat="0" applyFill="0" applyBorder="0" applyAlignment="0" applyProtection="0"/>
    <xf numFmtId="0" fontId="59" fillId="0" borderId="35" applyNumberFormat="0" applyFill="0" applyAlignment="0" applyProtection="0"/>
    <xf numFmtId="0" fontId="102" fillId="53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102" fillId="54" borderId="0" applyNumberFormat="0" applyBorder="0" applyAlignment="0" applyProtection="0"/>
    <xf numFmtId="0" fontId="102" fillId="55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102" fillId="56" borderId="0" applyNumberFormat="0" applyBorder="0" applyAlignment="0" applyProtection="0"/>
    <xf numFmtId="0" fontId="102" fillId="57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102" fillId="58" borderId="0" applyNumberFormat="0" applyBorder="0" applyAlignment="0" applyProtection="0"/>
    <xf numFmtId="0" fontId="102" fillId="59" borderId="0" applyNumberFormat="0" applyBorder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102" fillId="60" borderId="0" applyNumberFormat="0" applyBorder="0" applyAlignment="0" applyProtection="0"/>
    <xf numFmtId="0" fontId="102" fillId="61" borderId="0" applyNumberFormat="0" applyBorder="0" applyAlignment="0" applyProtection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102" fillId="62" borderId="0" applyNumberFormat="0" applyBorder="0" applyAlignment="0" applyProtection="0"/>
    <xf numFmtId="0" fontId="102" fillId="63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102" fillId="64" borderId="0" applyNumberFormat="0" applyBorder="0" applyAlignment="0" applyProtection="0"/>
    <xf numFmtId="0" fontId="58" fillId="0" borderId="0">
      <alignment vertical="top"/>
      <protection locked="0"/>
    </xf>
    <xf numFmtId="0" fontId="5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167" fontId="57" fillId="0" borderId="0"/>
    <xf numFmtId="0" fontId="8" fillId="0" borderId="0">
      <alignment horizontal="left" wrapText="1"/>
    </xf>
    <xf numFmtId="0" fontId="15" fillId="0" borderId="0">
      <alignment vertical="top"/>
    </xf>
    <xf numFmtId="0" fontId="15" fillId="0" borderId="0">
      <alignment vertical="top"/>
    </xf>
    <xf numFmtId="0" fontId="4" fillId="29" borderId="0" applyNumberFormat="0" applyBorder="0" applyAlignment="0" applyProtection="0"/>
    <xf numFmtId="0" fontId="4" fillId="31" borderId="0" applyNumberFormat="0" applyBorder="0" applyAlignment="0" applyProtection="0"/>
    <xf numFmtId="0" fontId="4" fillId="33" borderId="0" applyNumberFormat="0" applyBorder="0" applyAlignment="0" applyProtection="0"/>
    <xf numFmtId="0" fontId="4" fillId="35" borderId="0" applyNumberFormat="0" applyBorder="0" applyAlignment="0" applyProtection="0"/>
    <xf numFmtId="0" fontId="4" fillId="37" borderId="0" applyNumberFormat="0" applyBorder="0" applyAlignment="0" applyProtection="0"/>
    <xf numFmtId="0" fontId="4" fillId="39" borderId="0" applyNumberFormat="0" applyBorder="0" applyAlignment="0" applyProtection="0"/>
    <xf numFmtId="0" fontId="4" fillId="30" borderId="0" applyNumberFormat="0" applyBorder="0" applyAlignment="0" applyProtection="0"/>
    <xf numFmtId="0" fontId="4" fillId="32" borderId="0" applyNumberFormat="0" applyBorder="0" applyAlignment="0" applyProtection="0"/>
    <xf numFmtId="0" fontId="4" fillId="34" borderId="0" applyNumberFormat="0" applyBorder="0" applyAlignment="0" applyProtection="0"/>
    <xf numFmtId="0" fontId="4" fillId="36" borderId="0" applyNumberFormat="0" applyBorder="0" applyAlignment="0" applyProtection="0"/>
    <xf numFmtId="0" fontId="4" fillId="38" borderId="0" applyNumberFormat="0" applyBorder="0" applyAlignment="0" applyProtection="0"/>
    <xf numFmtId="0" fontId="4" fillId="40" borderId="0" applyNumberFormat="0" applyBorder="0" applyAlignment="0" applyProtection="0"/>
    <xf numFmtId="0" fontId="102" fillId="54" borderId="0" applyNumberFormat="0" applyBorder="0" applyAlignment="0" applyProtection="0"/>
    <xf numFmtId="0" fontId="102" fillId="56" borderId="0" applyNumberFormat="0" applyBorder="0" applyAlignment="0" applyProtection="0"/>
    <xf numFmtId="0" fontId="102" fillId="58" borderId="0" applyNumberFormat="0" applyBorder="0" applyAlignment="0" applyProtection="0"/>
    <xf numFmtId="0" fontId="102" fillId="60" borderId="0" applyNumberFormat="0" applyBorder="0" applyAlignment="0" applyProtection="0"/>
    <xf numFmtId="0" fontId="102" fillId="62" borderId="0" applyNumberFormat="0" applyBorder="0" applyAlignment="0" applyProtection="0"/>
    <xf numFmtId="0" fontId="102" fillId="64" borderId="0" applyNumberFormat="0" applyBorder="0" applyAlignment="0" applyProtection="0"/>
    <xf numFmtId="0" fontId="102" fillId="53" borderId="0" applyNumberFormat="0" applyBorder="0" applyAlignment="0" applyProtection="0"/>
    <xf numFmtId="0" fontId="102" fillId="55" borderId="0" applyNumberFormat="0" applyBorder="0" applyAlignment="0" applyProtection="0"/>
    <xf numFmtId="0" fontId="102" fillId="57" borderId="0" applyNumberFormat="0" applyBorder="0" applyAlignment="0" applyProtection="0"/>
    <xf numFmtId="0" fontId="102" fillId="59" borderId="0" applyNumberFormat="0" applyBorder="0" applyAlignment="0" applyProtection="0"/>
    <xf numFmtId="0" fontId="102" fillId="61" borderId="0" applyNumberFormat="0" applyBorder="0" applyAlignment="0" applyProtection="0"/>
    <xf numFmtId="0" fontId="102" fillId="63" borderId="0" applyNumberFormat="0" applyBorder="0" applyAlignment="0" applyProtection="0"/>
    <xf numFmtId="0" fontId="93" fillId="48" borderId="0" applyNumberFormat="0" applyBorder="0" applyAlignment="0" applyProtection="0"/>
    <xf numFmtId="0" fontId="97" fillId="51" borderId="31" applyNumberFormat="0" applyAlignment="0" applyProtection="0"/>
    <xf numFmtId="0" fontId="99" fillId="52" borderId="34" applyNumberFormat="0" applyAlignment="0" applyProtection="0"/>
    <xf numFmtId="0" fontId="101" fillId="0" borderId="0" applyNumberFormat="0" applyFill="0" applyBorder="0" applyAlignment="0" applyProtection="0"/>
    <xf numFmtId="0" fontId="92" fillId="47" borderId="0" applyNumberFormat="0" applyBorder="0" applyAlignment="0" applyProtection="0"/>
    <xf numFmtId="0" fontId="89" fillId="0" borderId="28" applyNumberFormat="0" applyFill="0" applyAlignment="0" applyProtection="0"/>
    <xf numFmtId="0" fontId="90" fillId="0" borderId="29" applyNumberFormat="0" applyFill="0" applyAlignment="0" applyProtection="0"/>
    <xf numFmtId="0" fontId="91" fillId="0" borderId="30" applyNumberFormat="0" applyFill="0" applyAlignment="0" applyProtection="0"/>
    <xf numFmtId="0" fontId="91" fillId="0" borderId="0" applyNumberFormat="0" applyFill="0" applyBorder="0" applyAlignment="0" applyProtection="0"/>
    <xf numFmtId="0" fontId="95" fillId="50" borderId="31" applyNumberFormat="0" applyAlignment="0" applyProtection="0"/>
    <xf numFmtId="0" fontId="98" fillId="0" borderId="33" applyNumberFormat="0" applyFill="0" applyAlignment="0" applyProtection="0"/>
    <xf numFmtId="0" fontId="94" fillId="49" borderId="0" applyNumberFormat="0" applyBorder="0" applyAlignment="0" applyProtection="0"/>
    <xf numFmtId="0" fontId="8" fillId="0" borderId="0"/>
    <xf numFmtId="0" fontId="8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28" borderId="21" applyNumberFormat="0" applyFont="0" applyAlignment="0" applyProtection="0"/>
    <xf numFmtId="0" fontId="96" fillId="51" borderId="32" applyNumberFormat="0" applyAlignment="0" applyProtection="0"/>
    <xf numFmtId="0" fontId="60" fillId="0" borderId="0"/>
    <xf numFmtId="0" fontId="59" fillId="0" borderId="35" applyNumberFormat="0" applyFill="0" applyAlignment="0" applyProtection="0"/>
    <xf numFmtId="0" fontId="100" fillId="0" borderId="0" applyNumberFormat="0" applyFill="0" applyBorder="0" applyAlignment="0" applyProtection="0"/>
    <xf numFmtId="0" fontId="3" fillId="29" borderId="0" applyNumberFormat="0" applyBorder="0" applyAlignment="0" applyProtection="0"/>
    <xf numFmtId="0" fontId="3" fillId="31" borderId="0" applyNumberFormat="0" applyBorder="0" applyAlignment="0" applyProtection="0"/>
    <xf numFmtId="0" fontId="3" fillId="33" borderId="0" applyNumberFormat="0" applyBorder="0" applyAlignment="0" applyProtection="0"/>
    <xf numFmtId="0" fontId="3" fillId="35" borderId="0" applyNumberFormat="0" applyBorder="0" applyAlignment="0" applyProtection="0"/>
    <xf numFmtId="0" fontId="3" fillId="37" borderId="0" applyNumberFormat="0" applyBorder="0" applyAlignment="0" applyProtection="0"/>
    <xf numFmtId="0" fontId="3" fillId="39" borderId="0" applyNumberFormat="0" applyBorder="0" applyAlignment="0" applyProtection="0"/>
    <xf numFmtId="0" fontId="3" fillId="30" borderId="0" applyNumberFormat="0" applyBorder="0" applyAlignment="0" applyProtection="0"/>
    <xf numFmtId="0" fontId="3" fillId="32" borderId="0" applyNumberFormat="0" applyBorder="0" applyAlignment="0" applyProtection="0"/>
    <xf numFmtId="0" fontId="3" fillId="34" borderId="0" applyNumberFormat="0" applyBorder="0" applyAlignment="0" applyProtection="0"/>
    <xf numFmtId="0" fontId="3" fillId="36" borderId="0" applyNumberFormat="0" applyBorder="0" applyAlignment="0" applyProtection="0"/>
    <xf numFmtId="0" fontId="3" fillId="38" borderId="0" applyNumberFormat="0" applyBorder="0" applyAlignment="0" applyProtection="0"/>
    <xf numFmtId="0" fontId="3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3" fillId="0" borderId="0"/>
    <xf numFmtId="0" fontId="103" fillId="0" borderId="0"/>
    <xf numFmtId="0" fontId="3" fillId="28" borderId="21" applyNumberFormat="0" applyFont="0" applyAlignment="0" applyProtection="0"/>
    <xf numFmtId="0" fontId="8" fillId="0" borderId="0">
      <alignment horizontal="left" wrapText="1"/>
    </xf>
    <xf numFmtId="0" fontId="2" fillId="0" borderId="0"/>
    <xf numFmtId="0" fontId="84" fillId="0" borderId="0"/>
    <xf numFmtId="0" fontId="1" fillId="0" borderId="0"/>
    <xf numFmtId="9" fontId="103" fillId="0" borderId="0" applyFont="0" applyFill="0" applyBorder="0" applyAlignment="0" applyProtection="0"/>
    <xf numFmtId="0" fontId="103" fillId="0" borderId="0"/>
  </cellStyleXfs>
  <cellXfs count="9">
    <xf numFmtId="0" fontId="0" fillId="0" borderId="0" xfId="0" applyAlignment="1"/>
    <xf numFmtId="0" fontId="9" fillId="0" borderId="0" xfId="0" applyFont="1" applyAlignment="1"/>
    <xf numFmtId="0" fontId="13" fillId="0" borderId="0" xfId="0" applyFont="1" applyAlignment="1"/>
    <xf numFmtId="0" fontId="13" fillId="0" borderId="0" xfId="0" applyFont="1" applyAlignment="1">
      <alignment horizontal="right"/>
    </xf>
    <xf numFmtId="175" fontId="9" fillId="0" borderId="0" xfId="0" applyNumberFormat="1" applyFont="1" applyAlignment="1"/>
    <xf numFmtId="2" fontId="9" fillId="0" borderId="0" xfId="0" applyNumberFormat="1" applyFont="1" applyAlignment="1"/>
    <xf numFmtId="168" fontId="9" fillId="0" borderId="0" xfId="0" applyNumberFormat="1" applyFont="1" applyAlignment="1"/>
    <xf numFmtId="168" fontId="9" fillId="0" borderId="0" xfId="0" quotePrefix="1" applyNumberFormat="1" applyFont="1" applyAlignment="1"/>
    <xf numFmtId="0" fontId="9" fillId="0" borderId="0" xfId="0" applyFont="1" applyAlignment="1">
      <alignment wrapText="1"/>
    </xf>
  </cellXfs>
  <cellStyles count="807">
    <cellStyle name="_KF08 DL 080909 raw data Part III Ch1" xfId="1" xr:uid="{00000000-0005-0000-0000-000000000000}"/>
    <cellStyle name="_KF08 DL 080909 raw data Part III Ch1_IUS 2011 indicators" xfId="726" xr:uid="{00000000-0005-0000-0000-000001000000}"/>
    <cellStyle name="_KF08 DL 080909 raw data Part III Ch1_KF2010 Figure 1 1 1 World GERD 100310 (2)" xfId="2" xr:uid="{00000000-0005-0000-0000-000002000000}"/>
    <cellStyle name="_KF08 DL 080909 raw data Part III Ch1_KF2010 Figure 1 1 1 World GERD 100310 (2)_IUS 2011 indicators" xfId="727" xr:uid="{00000000-0005-0000-0000-000003000000}"/>
    <cellStyle name="20 % - Aksentti1 2" xfId="127" xr:uid="{00000000-0005-0000-0000-000004000000}"/>
    <cellStyle name="20 % - Aksentti1 2 2" xfId="297" xr:uid="{00000000-0005-0000-0000-000005000000}"/>
    <cellStyle name="20 % - Aksentti1 2 3" xfId="298" xr:uid="{00000000-0005-0000-0000-000006000000}"/>
    <cellStyle name="20 % - Aksentti1 2 4" xfId="299" xr:uid="{00000000-0005-0000-0000-000007000000}"/>
    <cellStyle name="20 % - Aksentti2 2" xfId="128" xr:uid="{00000000-0005-0000-0000-000008000000}"/>
    <cellStyle name="20 % - Aksentti2 2 2" xfId="300" xr:uid="{00000000-0005-0000-0000-000009000000}"/>
    <cellStyle name="20 % - Aksentti2 2 3" xfId="301" xr:uid="{00000000-0005-0000-0000-00000A000000}"/>
    <cellStyle name="20 % - Aksentti2 2 4" xfId="302" xr:uid="{00000000-0005-0000-0000-00000B000000}"/>
    <cellStyle name="20 % - Aksentti3 2" xfId="129" xr:uid="{00000000-0005-0000-0000-00000C000000}"/>
    <cellStyle name="20 % - Aksentti3 2 2" xfId="303" xr:uid="{00000000-0005-0000-0000-00000D000000}"/>
    <cellStyle name="20 % - Aksentti3 2 3" xfId="304" xr:uid="{00000000-0005-0000-0000-00000E000000}"/>
    <cellStyle name="20 % - Aksentti3 2 4" xfId="305" xr:uid="{00000000-0005-0000-0000-00000F000000}"/>
    <cellStyle name="20 % - Aksentti4 2" xfId="130" xr:uid="{00000000-0005-0000-0000-000010000000}"/>
    <cellStyle name="20 % - Aksentti4 2 2" xfId="306" xr:uid="{00000000-0005-0000-0000-000011000000}"/>
    <cellStyle name="20 % - Aksentti4 2 3" xfId="307" xr:uid="{00000000-0005-0000-0000-000012000000}"/>
    <cellStyle name="20 % - Aksentti4 2 4" xfId="308" xr:uid="{00000000-0005-0000-0000-000013000000}"/>
    <cellStyle name="20 % - Aksentti5 2" xfId="131" xr:uid="{00000000-0005-0000-0000-000014000000}"/>
    <cellStyle name="20 % - Aksentti5 2 2" xfId="309" xr:uid="{00000000-0005-0000-0000-000015000000}"/>
    <cellStyle name="20 % - Aksentti5 2 3" xfId="310" xr:uid="{00000000-0005-0000-0000-000016000000}"/>
    <cellStyle name="20 % - Aksentti5 2 4" xfId="311" xr:uid="{00000000-0005-0000-0000-000017000000}"/>
    <cellStyle name="20 % - Aksentti6 2" xfId="132" xr:uid="{00000000-0005-0000-0000-000018000000}"/>
    <cellStyle name="20 % - Aksentti6 2 2" xfId="312" xr:uid="{00000000-0005-0000-0000-000019000000}"/>
    <cellStyle name="20 % - Aksentti6 2 3" xfId="313" xr:uid="{00000000-0005-0000-0000-00001A000000}"/>
    <cellStyle name="20 % - Aksentti6 2 4" xfId="314" xr:uid="{00000000-0005-0000-0000-00001B000000}"/>
    <cellStyle name="20% - Accent1" xfId="3" builtinId="30" customBuiltin="1"/>
    <cellStyle name="20% - Accent1 2" xfId="695" xr:uid="{00000000-0005-0000-0000-00001D000000}"/>
    <cellStyle name="20% - Accent1 3" xfId="728" xr:uid="{00000000-0005-0000-0000-00001E000000}"/>
    <cellStyle name="20% - Accent1 4" xfId="776" xr:uid="{00000000-0005-0000-0000-00001F000000}"/>
    <cellStyle name="20% - Accent2" xfId="4" builtinId="34" customBuiltin="1"/>
    <cellStyle name="20% - Accent2 2" xfId="699" xr:uid="{00000000-0005-0000-0000-000021000000}"/>
    <cellStyle name="20% - Accent2 3" xfId="729" xr:uid="{00000000-0005-0000-0000-000022000000}"/>
    <cellStyle name="20% - Accent2 4" xfId="777" xr:uid="{00000000-0005-0000-0000-000023000000}"/>
    <cellStyle name="20% - Accent3" xfId="5" builtinId="38" customBuiltin="1"/>
    <cellStyle name="20% - Accent3 2" xfId="703" xr:uid="{00000000-0005-0000-0000-000025000000}"/>
    <cellStyle name="20% - Accent3 3" xfId="730" xr:uid="{00000000-0005-0000-0000-000026000000}"/>
    <cellStyle name="20% - Accent3 4" xfId="778" xr:uid="{00000000-0005-0000-0000-000027000000}"/>
    <cellStyle name="20% - Accent4" xfId="6" builtinId="42" customBuiltin="1"/>
    <cellStyle name="20% - Accent4 2" xfId="707" xr:uid="{00000000-0005-0000-0000-000029000000}"/>
    <cellStyle name="20% - Accent4 3" xfId="731" xr:uid="{00000000-0005-0000-0000-00002A000000}"/>
    <cellStyle name="20% - Accent4 4" xfId="779" xr:uid="{00000000-0005-0000-0000-00002B000000}"/>
    <cellStyle name="20% - Accent5" xfId="7" builtinId="46" customBuiltin="1"/>
    <cellStyle name="20% - Accent5 2" xfId="711" xr:uid="{00000000-0005-0000-0000-00002D000000}"/>
    <cellStyle name="20% - Accent5 3" xfId="732" xr:uid="{00000000-0005-0000-0000-00002E000000}"/>
    <cellStyle name="20% - Accent5 4" xfId="780" xr:uid="{00000000-0005-0000-0000-00002F000000}"/>
    <cellStyle name="20% - Accent6" xfId="8" builtinId="50" customBuiltin="1"/>
    <cellStyle name="20% - Accent6 2" xfId="715" xr:uid="{00000000-0005-0000-0000-000031000000}"/>
    <cellStyle name="20% - Accent6 3" xfId="733" xr:uid="{00000000-0005-0000-0000-000032000000}"/>
    <cellStyle name="20% - Accent6 4" xfId="781" xr:uid="{00000000-0005-0000-0000-000033000000}"/>
    <cellStyle name="20% - Colore 1" xfId="9" xr:uid="{00000000-0005-0000-0000-000034000000}"/>
    <cellStyle name="20% - Colore 2" xfId="10" xr:uid="{00000000-0005-0000-0000-000035000000}"/>
    <cellStyle name="20% - Colore 3" xfId="11" xr:uid="{00000000-0005-0000-0000-000036000000}"/>
    <cellStyle name="20% - Colore 4" xfId="12" xr:uid="{00000000-0005-0000-0000-000037000000}"/>
    <cellStyle name="20% - Colore 5" xfId="13" xr:uid="{00000000-0005-0000-0000-000038000000}"/>
    <cellStyle name="20% - Colore 6" xfId="14" xr:uid="{00000000-0005-0000-0000-000039000000}"/>
    <cellStyle name="40 % - Aksentti1 2" xfId="133" xr:uid="{00000000-0005-0000-0000-00003A000000}"/>
    <cellStyle name="40 % - Aksentti1 2 2" xfId="315" xr:uid="{00000000-0005-0000-0000-00003B000000}"/>
    <cellStyle name="40 % - Aksentti1 2 3" xfId="316" xr:uid="{00000000-0005-0000-0000-00003C000000}"/>
    <cellStyle name="40 % - Aksentti1 2 4" xfId="317" xr:uid="{00000000-0005-0000-0000-00003D000000}"/>
    <cellStyle name="40 % - Aksentti2 2" xfId="134" xr:uid="{00000000-0005-0000-0000-00003E000000}"/>
    <cellStyle name="40 % - Aksentti2 2 2" xfId="318" xr:uid="{00000000-0005-0000-0000-00003F000000}"/>
    <cellStyle name="40 % - Aksentti2 2 3" xfId="319" xr:uid="{00000000-0005-0000-0000-000040000000}"/>
    <cellStyle name="40 % - Aksentti2 2 4" xfId="320" xr:uid="{00000000-0005-0000-0000-000041000000}"/>
    <cellStyle name="40 % - Aksentti3 2" xfId="135" xr:uid="{00000000-0005-0000-0000-000042000000}"/>
    <cellStyle name="40 % - Aksentti3 2 2" xfId="321" xr:uid="{00000000-0005-0000-0000-000043000000}"/>
    <cellStyle name="40 % - Aksentti3 2 3" xfId="322" xr:uid="{00000000-0005-0000-0000-000044000000}"/>
    <cellStyle name="40 % - Aksentti3 2 4" xfId="323" xr:uid="{00000000-0005-0000-0000-000045000000}"/>
    <cellStyle name="40 % - Aksentti4 2" xfId="136" xr:uid="{00000000-0005-0000-0000-000046000000}"/>
    <cellStyle name="40 % - Aksentti4 2 2" xfId="324" xr:uid="{00000000-0005-0000-0000-000047000000}"/>
    <cellStyle name="40 % - Aksentti4 2 3" xfId="325" xr:uid="{00000000-0005-0000-0000-000048000000}"/>
    <cellStyle name="40 % - Aksentti4 2 4" xfId="326" xr:uid="{00000000-0005-0000-0000-000049000000}"/>
    <cellStyle name="40 % - Aksentti5 2" xfId="137" xr:uid="{00000000-0005-0000-0000-00004A000000}"/>
    <cellStyle name="40 % - Aksentti5 2 2" xfId="327" xr:uid="{00000000-0005-0000-0000-00004B000000}"/>
    <cellStyle name="40 % - Aksentti5 2 3" xfId="328" xr:uid="{00000000-0005-0000-0000-00004C000000}"/>
    <cellStyle name="40 % - Aksentti5 2 4" xfId="329" xr:uid="{00000000-0005-0000-0000-00004D000000}"/>
    <cellStyle name="40 % - Aksentti6 2" xfId="138" xr:uid="{00000000-0005-0000-0000-00004E000000}"/>
    <cellStyle name="40 % - Aksentti6 2 2" xfId="330" xr:uid="{00000000-0005-0000-0000-00004F000000}"/>
    <cellStyle name="40 % - Aksentti6 2 3" xfId="331" xr:uid="{00000000-0005-0000-0000-000050000000}"/>
    <cellStyle name="40 % - Aksentti6 2 4" xfId="332" xr:uid="{00000000-0005-0000-0000-000051000000}"/>
    <cellStyle name="40% - Accent1" xfId="15" builtinId="31" customBuiltin="1"/>
    <cellStyle name="40% - Accent1 2" xfId="696" xr:uid="{00000000-0005-0000-0000-000053000000}"/>
    <cellStyle name="40% - Accent1 3" xfId="734" xr:uid="{00000000-0005-0000-0000-000054000000}"/>
    <cellStyle name="40% - Accent1 4" xfId="782" xr:uid="{00000000-0005-0000-0000-000055000000}"/>
    <cellStyle name="40% - Accent2" xfId="16" builtinId="35" customBuiltin="1"/>
    <cellStyle name="40% - Accent2 2" xfId="700" xr:uid="{00000000-0005-0000-0000-000057000000}"/>
    <cellStyle name="40% - Accent2 3" xfId="735" xr:uid="{00000000-0005-0000-0000-000058000000}"/>
    <cellStyle name="40% - Accent2 4" xfId="783" xr:uid="{00000000-0005-0000-0000-000059000000}"/>
    <cellStyle name="40% - Accent3" xfId="17" builtinId="39" customBuiltin="1"/>
    <cellStyle name="40% - Accent3 2" xfId="704" xr:uid="{00000000-0005-0000-0000-00005B000000}"/>
    <cellStyle name="40% - Accent3 3" xfId="736" xr:uid="{00000000-0005-0000-0000-00005C000000}"/>
    <cellStyle name="40% - Accent3 4" xfId="784" xr:uid="{00000000-0005-0000-0000-00005D000000}"/>
    <cellStyle name="40% - Accent4" xfId="18" builtinId="43" customBuiltin="1"/>
    <cellStyle name="40% - Accent4 2" xfId="708" xr:uid="{00000000-0005-0000-0000-00005F000000}"/>
    <cellStyle name="40% - Accent4 3" xfId="737" xr:uid="{00000000-0005-0000-0000-000060000000}"/>
    <cellStyle name="40% - Accent4 4" xfId="785" xr:uid="{00000000-0005-0000-0000-000061000000}"/>
    <cellStyle name="40% - Accent5" xfId="19" builtinId="47" customBuiltin="1"/>
    <cellStyle name="40% - Accent5 2" xfId="712" xr:uid="{00000000-0005-0000-0000-000063000000}"/>
    <cellStyle name="40% - Accent5 3" xfId="738" xr:uid="{00000000-0005-0000-0000-000064000000}"/>
    <cellStyle name="40% - Accent5 4" xfId="786" xr:uid="{00000000-0005-0000-0000-000065000000}"/>
    <cellStyle name="40% - Accent6" xfId="20" builtinId="51" customBuiltin="1"/>
    <cellStyle name="40% - Accent6 2" xfId="716" xr:uid="{00000000-0005-0000-0000-000067000000}"/>
    <cellStyle name="40% - Accent6 3" xfId="739" xr:uid="{00000000-0005-0000-0000-000068000000}"/>
    <cellStyle name="40% - Accent6 4" xfId="787" xr:uid="{00000000-0005-0000-0000-000069000000}"/>
    <cellStyle name="40% - Colore 1" xfId="21" xr:uid="{00000000-0005-0000-0000-00006A000000}"/>
    <cellStyle name="40% - Colore 2" xfId="22" xr:uid="{00000000-0005-0000-0000-00006B000000}"/>
    <cellStyle name="40% - Colore 3" xfId="23" xr:uid="{00000000-0005-0000-0000-00006C000000}"/>
    <cellStyle name="40% - Colore 4" xfId="24" xr:uid="{00000000-0005-0000-0000-00006D000000}"/>
    <cellStyle name="40% - Colore 5" xfId="25" xr:uid="{00000000-0005-0000-0000-00006E000000}"/>
    <cellStyle name="40% - Colore 6" xfId="26" xr:uid="{00000000-0005-0000-0000-00006F000000}"/>
    <cellStyle name="60% - Accent1" xfId="27" builtinId="32" customBuiltin="1"/>
    <cellStyle name="60% - Accent1 2" xfId="697" xr:uid="{00000000-0005-0000-0000-000071000000}"/>
    <cellStyle name="60% - Accent1 3" xfId="740" xr:uid="{00000000-0005-0000-0000-000072000000}"/>
    <cellStyle name="60% - Accent2" xfId="28" builtinId="36" customBuiltin="1"/>
    <cellStyle name="60% - Accent2 2" xfId="701" xr:uid="{00000000-0005-0000-0000-000074000000}"/>
    <cellStyle name="60% - Accent2 3" xfId="741" xr:uid="{00000000-0005-0000-0000-000075000000}"/>
    <cellStyle name="60% - Accent3" xfId="29" builtinId="40" customBuiltin="1"/>
    <cellStyle name="60% - Accent3 2" xfId="705" xr:uid="{00000000-0005-0000-0000-000077000000}"/>
    <cellStyle name="60% - Accent3 3" xfId="742" xr:uid="{00000000-0005-0000-0000-000078000000}"/>
    <cellStyle name="60% - Accent4" xfId="30" builtinId="44" customBuiltin="1"/>
    <cellStyle name="60% - Accent4 2" xfId="709" xr:uid="{00000000-0005-0000-0000-00007A000000}"/>
    <cellStyle name="60% - Accent4 3" xfId="743" xr:uid="{00000000-0005-0000-0000-00007B000000}"/>
    <cellStyle name="60% - Accent5" xfId="31" builtinId="48" customBuiltin="1"/>
    <cellStyle name="60% - Accent5 2" xfId="713" xr:uid="{00000000-0005-0000-0000-00007D000000}"/>
    <cellStyle name="60% - Accent5 3" xfId="744" xr:uid="{00000000-0005-0000-0000-00007E000000}"/>
    <cellStyle name="60% - Accent6" xfId="32" builtinId="52" customBuiltin="1"/>
    <cellStyle name="60% - Accent6 2" xfId="717" xr:uid="{00000000-0005-0000-0000-000080000000}"/>
    <cellStyle name="60% - Accent6 3" xfId="745" xr:uid="{00000000-0005-0000-0000-000081000000}"/>
    <cellStyle name="60% - Colore 1" xfId="33" xr:uid="{00000000-0005-0000-0000-000082000000}"/>
    <cellStyle name="60% - Colore 2" xfId="34" xr:uid="{00000000-0005-0000-0000-000083000000}"/>
    <cellStyle name="60% - Colore 3" xfId="35" xr:uid="{00000000-0005-0000-0000-000084000000}"/>
    <cellStyle name="60% - Colore 4" xfId="36" xr:uid="{00000000-0005-0000-0000-000085000000}"/>
    <cellStyle name="60% - Colore 5" xfId="37" xr:uid="{00000000-0005-0000-0000-000086000000}"/>
    <cellStyle name="60% - Colore 6" xfId="38" xr:uid="{00000000-0005-0000-0000-000087000000}"/>
    <cellStyle name="Accent1" xfId="39" builtinId="29" customBuiltin="1"/>
    <cellStyle name="Accent1 2" xfId="694" xr:uid="{00000000-0005-0000-0000-000089000000}"/>
    <cellStyle name="Accent1 3" xfId="746" xr:uid="{00000000-0005-0000-0000-00008A000000}"/>
    <cellStyle name="Accent2" xfId="40" builtinId="33" customBuiltin="1"/>
    <cellStyle name="Accent2 2" xfId="698" xr:uid="{00000000-0005-0000-0000-00008C000000}"/>
    <cellStyle name="Accent2 3" xfId="747" xr:uid="{00000000-0005-0000-0000-00008D000000}"/>
    <cellStyle name="Accent3" xfId="41" builtinId="37" customBuiltin="1"/>
    <cellStyle name="Accent3 2" xfId="702" xr:uid="{00000000-0005-0000-0000-00008F000000}"/>
    <cellStyle name="Accent3 3" xfId="748" xr:uid="{00000000-0005-0000-0000-000090000000}"/>
    <cellStyle name="Accent4" xfId="42" builtinId="41" customBuiltin="1"/>
    <cellStyle name="Accent4 2" xfId="706" xr:uid="{00000000-0005-0000-0000-000092000000}"/>
    <cellStyle name="Accent4 3" xfId="749" xr:uid="{00000000-0005-0000-0000-000093000000}"/>
    <cellStyle name="Accent5" xfId="43" builtinId="45" customBuiltin="1"/>
    <cellStyle name="Accent5 2" xfId="710" xr:uid="{00000000-0005-0000-0000-000095000000}"/>
    <cellStyle name="Accent5 3" xfId="750" xr:uid="{00000000-0005-0000-0000-000096000000}"/>
    <cellStyle name="Accent6" xfId="44" builtinId="49" customBuiltin="1"/>
    <cellStyle name="Accent6 2" xfId="714" xr:uid="{00000000-0005-0000-0000-000098000000}"/>
    <cellStyle name="Accent6 3" xfId="751" xr:uid="{00000000-0005-0000-0000-000099000000}"/>
    <cellStyle name="ANCLAS,REZONES Y SUS PARTES,DE FUNDICION,DE HIERRO O DE ACERO" xfId="45" xr:uid="{00000000-0005-0000-0000-00009A000000}"/>
    <cellStyle name="Bad" xfId="46" builtinId="27" customBuiltin="1"/>
    <cellStyle name="Bad 2" xfId="683" xr:uid="{00000000-0005-0000-0000-00009C000000}"/>
    <cellStyle name="Bad 3" xfId="752" xr:uid="{00000000-0005-0000-0000-00009D000000}"/>
    <cellStyle name="bin" xfId="139" xr:uid="{00000000-0005-0000-0000-00009E000000}"/>
    <cellStyle name="blue" xfId="140" xr:uid="{00000000-0005-0000-0000-00009F000000}"/>
    <cellStyle name="Ç¥ÁØ_ENRL2" xfId="141" xr:uid="{00000000-0005-0000-0000-0000A0000000}"/>
    <cellStyle name="Calcolo" xfId="47" xr:uid="{00000000-0005-0000-0000-0000A1000000}"/>
    <cellStyle name="Calculation" xfId="48" builtinId="22" customBuiltin="1"/>
    <cellStyle name="Calculation 2" xfId="687" xr:uid="{00000000-0005-0000-0000-0000A3000000}"/>
    <cellStyle name="Calculation 3" xfId="753" xr:uid="{00000000-0005-0000-0000-0000A4000000}"/>
    <cellStyle name="cell" xfId="142" xr:uid="{00000000-0005-0000-0000-0000A5000000}"/>
    <cellStyle name="cell 2" xfId="333" xr:uid="{00000000-0005-0000-0000-0000A6000000}"/>
    <cellStyle name="cell 2 2" xfId="334" xr:uid="{00000000-0005-0000-0000-0000A7000000}"/>
    <cellStyle name="cell 3" xfId="335" xr:uid="{00000000-0005-0000-0000-0000A8000000}"/>
    <cellStyle name="cell 3 2" xfId="336" xr:uid="{00000000-0005-0000-0000-0000A9000000}"/>
    <cellStyle name="cell 3 3" xfId="337" xr:uid="{00000000-0005-0000-0000-0000AA000000}"/>
    <cellStyle name="cell 4" xfId="338" xr:uid="{00000000-0005-0000-0000-0000AB000000}"/>
    <cellStyle name="cell 4 2" xfId="339" xr:uid="{00000000-0005-0000-0000-0000AC000000}"/>
    <cellStyle name="cell 4 3" xfId="340" xr:uid="{00000000-0005-0000-0000-0000AD000000}"/>
    <cellStyle name="cell 5" xfId="341" xr:uid="{00000000-0005-0000-0000-0000AE000000}"/>
    <cellStyle name="cell 6" xfId="342" xr:uid="{00000000-0005-0000-0000-0000AF000000}"/>
    <cellStyle name="Cella collegata" xfId="49" xr:uid="{00000000-0005-0000-0000-0000B0000000}"/>
    <cellStyle name="Cella da controllare" xfId="50" xr:uid="{00000000-0005-0000-0000-0000B1000000}"/>
    <cellStyle name="Check Cell" xfId="51" builtinId="23" customBuiltin="1"/>
    <cellStyle name="Check Cell 2" xfId="689" xr:uid="{00000000-0005-0000-0000-0000B3000000}"/>
    <cellStyle name="Check Cell 3" xfId="754" xr:uid="{00000000-0005-0000-0000-0000B4000000}"/>
    <cellStyle name="Code additions" xfId="143" xr:uid="{00000000-0005-0000-0000-0000B5000000}"/>
    <cellStyle name="Code additions 2" xfId="344" xr:uid="{00000000-0005-0000-0000-0000B6000000}"/>
    <cellStyle name="Code additions 2 2" xfId="345" xr:uid="{00000000-0005-0000-0000-0000B7000000}"/>
    <cellStyle name="Code additions 2 3" xfId="346" xr:uid="{00000000-0005-0000-0000-0000B8000000}"/>
    <cellStyle name="Code additions 3" xfId="347" xr:uid="{00000000-0005-0000-0000-0000B9000000}"/>
    <cellStyle name="Code additions 3 2" xfId="348" xr:uid="{00000000-0005-0000-0000-0000BA000000}"/>
    <cellStyle name="Code additions 3 3" xfId="349" xr:uid="{00000000-0005-0000-0000-0000BB000000}"/>
    <cellStyle name="Code additions 4" xfId="350" xr:uid="{00000000-0005-0000-0000-0000BC000000}"/>
    <cellStyle name="Code additions 4 2" xfId="351" xr:uid="{00000000-0005-0000-0000-0000BD000000}"/>
    <cellStyle name="Code additions 4 3" xfId="352" xr:uid="{00000000-0005-0000-0000-0000BE000000}"/>
    <cellStyle name="Code additions 5" xfId="353" xr:uid="{00000000-0005-0000-0000-0000BF000000}"/>
    <cellStyle name="Code additions 6" xfId="354" xr:uid="{00000000-0005-0000-0000-0000C0000000}"/>
    <cellStyle name="Code additions 7" xfId="355" xr:uid="{00000000-0005-0000-0000-0000C1000000}"/>
    <cellStyle name="Code additions 8" xfId="343" xr:uid="{00000000-0005-0000-0000-0000C2000000}"/>
    <cellStyle name="Col&amp;RowHeadings" xfId="144" xr:uid="{00000000-0005-0000-0000-0000C3000000}"/>
    <cellStyle name="ColCodes" xfId="145" xr:uid="{00000000-0005-0000-0000-0000C4000000}"/>
    <cellStyle name="Colore 1" xfId="52" xr:uid="{00000000-0005-0000-0000-0000C5000000}"/>
    <cellStyle name="Colore 2" xfId="53" xr:uid="{00000000-0005-0000-0000-0000C6000000}"/>
    <cellStyle name="Colore 3" xfId="54" xr:uid="{00000000-0005-0000-0000-0000C7000000}"/>
    <cellStyle name="Colore 4" xfId="55" xr:uid="{00000000-0005-0000-0000-0000C8000000}"/>
    <cellStyle name="Colore 5" xfId="56" xr:uid="{00000000-0005-0000-0000-0000C9000000}"/>
    <cellStyle name="Colore 6" xfId="57" xr:uid="{00000000-0005-0000-0000-0000CA000000}"/>
    <cellStyle name="ColTitles" xfId="146" xr:uid="{00000000-0005-0000-0000-0000CB000000}"/>
    <cellStyle name="ColTitles 2" xfId="147" xr:uid="{00000000-0005-0000-0000-0000CC000000}"/>
    <cellStyle name="column" xfId="148" xr:uid="{00000000-0005-0000-0000-0000CD000000}"/>
    <cellStyle name="Comma 10" xfId="356" xr:uid="{00000000-0005-0000-0000-0000CF000000}"/>
    <cellStyle name="Comma 11" xfId="724" xr:uid="{00000000-0005-0000-0000-0000D0000000}"/>
    <cellStyle name="Comma 2" xfId="149" xr:uid="{00000000-0005-0000-0000-0000D1000000}"/>
    <cellStyle name="Comma 2 2" xfId="150" xr:uid="{00000000-0005-0000-0000-0000D2000000}"/>
    <cellStyle name="Comma 2 2 2" xfId="151" xr:uid="{00000000-0005-0000-0000-0000D3000000}"/>
    <cellStyle name="Comma 2 3" xfId="152" xr:uid="{00000000-0005-0000-0000-0000D4000000}"/>
    <cellStyle name="Comma 2 3 2" xfId="358" xr:uid="{00000000-0005-0000-0000-0000D5000000}"/>
    <cellStyle name="Comma 2 4" xfId="359" xr:uid="{00000000-0005-0000-0000-0000D6000000}"/>
    <cellStyle name="Comma 2 5" xfId="357" xr:uid="{00000000-0005-0000-0000-0000D7000000}"/>
    <cellStyle name="Comma 3" xfId="153" xr:uid="{00000000-0005-0000-0000-0000D8000000}"/>
    <cellStyle name="Comma 3 2" xfId="360" xr:uid="{00000000-0005-0000-0000-0000D9000000}"/>
    <cellStyle name="Comma 3 3" xfId="361" xr:uid="{00000000-0005-0000-0000-0000DA000000}"/>
    <cellStyle name="Comma 3 4" xfId="362" xr:uid="{00000000-0005-0000-0000-0000DB000000}"/>
    <cellStyle name="Comma 4" xfId="154" xr:uid="{00000000-0005-0000-0000-0000DC000000}"/>
    <cellStyle name="Comma 4 2" xfId="363" xr:uid="{00000000-0005-0000-0000-0000DD000000}"/>
    <cellStyle name="Comma 4 3" xfId="364" xr:uid="{00000000-0005-0000-0000-0000DE000000}"/>
    <cellStyle name="Comma 4 4" xfId="365" xr:uid="{00000000-0005-0000-0000-0000DF000000}"/>
    <cellStyle name="Comma 5" xfId="155" xr:uid="{00000000-0005-0000-0000-0000E0000000}"/>
    <cellStyle name="Comma 5 2" xfId="366" xr:uid="{00000000-0005-0000-0000-0000E1000000}"/>
    <cellStyle name="Comma 5 3" xfId="367" xr:uid="{00000000-0005-0000-0000-0000E2000000}"/>
    <cellStyle name="Comma 5 4" xfId="368" xr:uid="{00000000-0005-0000-0000-0000E3000000}"/>
    <cellStyle name="Comma 6" xfId="156" xr:uid="{00000000-0005-0000-0000-0000E4000000}"/>
    <cellStyle name="Comma 6 2" xfId="157" xr:uid="{00000000-0005-0000-0000-0000E5000000}"/>
    <cellStyle name="Comma 6 2 2" xfId="369" xr:uid="{00000000-0005-0000-0000-0000E6000000}"/>
    <cellStyle name="Comma 6 2 3" xfId="370" xr:uid="{00000000-0005-0000-0000-0000E7000000}"/>
    <cellStyle name="Comma 6 2 4" xfId="371" xr:uid="{00000000-0005-0000-0000-0000E8000000}"/>
    <cellStyle name="Comma 6 3" xfId="372" xr:uid="{00000000-0005-0000-0000-0000E9000000}"/>
    <cellStyle name="Comma 6 4" xfId="373" xr:uid="{00000000-0005-0000-0000-0000EA000000}"/>
    <cellStyle name="Comma 6 5" xfId="374" xr:uid="{00000000-0005-0000-0000-0000EB000000}"/>
    <cellStyle name="Comma 7" xfId="158" xr:uid="{00000000-0005-0000-0000-0000EC000000}"/>
    <cellStyle name="Comma 7 2" xfId="159" xr:uid="{00000000-0005-0000-0000-0000ED000000}"/>
    <cellStyle name="Comma 7 2 2" xfId="375" xr:uid="{00000000-0005-0000-0000-0000EE000000}"/>
    <cellStyle name="Comma 7 2 3" xfId="376" xr:uid="{00000000-0005-0000-0000-0000EF000000}"/>
    <cellStyle name="Comma 7 2 4" xfId="377" xr:uid="{00000000-0005-0000-0000-0000F0000000}"/>
    <cellStyle name="Comma 7 3" xfId="378" xr:uid="{00000000-0005-0000-0000-0000F1000000}"/>
    <cellStyle name="Comma 7 4" xfId="379" xr:uid="{00000000-0005-0000-0000-0000F2000000}"/>
    <cellStyle name="Comma 7 5" xfId="380" xr:uid="{00000000-0005-0000-0000-0000F3000000}"/>
    <cellStyle name="Comma 8" xfId="381" xr:uid="{00000000-0005-0000-0000-0000F4000000}"/>
    <cellStyle name="Comma 9" xfId="382" xr:uid="{00000000-0005-0000-0000-0000F5000000}"/>
    <cellStyle name="comma(1)" xfId="160" xr:uid="{00000000-0005-0000-0000-0000F6000000}"/>
    <cellStyle name="Comma0" xfId="58" xr:uid="{00000000-0005-0000-0000-0000F7000000}"/>
    <cellStyle name="Currency0" xfId="59" xr:uid="{00000000-0005-0000-0000-0000F8000000}"/>
    <cellStyle name="DataEntryCells" xfId="161" xr:uid="{00000000-0005-0000-0000-0000F9000000}"/>
    <cellStyle name="Date" xfId="60" xr:uid="{00000000-0005-0000-0000-0000FA000000}"/>
    <cellStyle name="Dezimal [0]_DIAGRAM" xfId="162" xr:uid="{00000000-0005-0000-0000-0000FB000000}"/>
    <cellStyle name="Dezimal_DIAGRAM" xfId="163" xr:uid="{00000000-0005-0000-0000-0000FC000000}"/>
    <cellStyle name="Didier" xfId="164" xr:uid="{00000000-0005-0000-0000-0000FD000000}"/>
    <cellStyle name="Didier - Title" xfId="165" xr:uid="{00000000-0005-0000-0000-0000FE000000}"/>
    <cellStyle name="Didier subtitles" xfId="166" xr:uid="{00000000-0005-0000-0000-0000FF000000}"/>
    <cellStyle name="ErrRpt_DataEntryCells" xfId="167" xr:uid="{00000000-0005-0000-0000-000000010000}"/>
    <cellStyle name="ErrRpt-DataEntryCells" xfId="168" xr:uid="{00000000-0005-0000-0000-000001010000}"/>
    <cellStyle name="ErrRpt-DataEntryCells 2" xfId="169" xr:uid="{00000000-0005-0000-0000-000002010000}"/>
    <cellStyle name="ErrRpt-DataEntryCells 2 2" xfId="383" xr:uid="{00000000-0005-0000-0000-000003010000}"/>
    <cellStyle name="ErrRpt-DataEntryCells 3" xfId="384" xr:uid="{00000000-0005-0000-0000-000004010000}"/>
    <cellStyle name="ErrRpt-DataEntryCells 3 2" xfId="385" xr:uid="{00000000-0005-0000-0000-000005010000}"/>
    <cellStyle name="ErrRpt-DataEntryCells 3 3" xfId="386" xr:uid="{00000000-0005-0000-0000-000006010000}"/>
    <cellStyle name="ErrRpt-DataEntryCells 4" xfId="387" xr:uid="{00000000-0005-0000-0000-000007010000}"/>
    <cellStyle name="ErrRpt-DataEntryCells 4 2" xfId="388" xr:uid="{00000000-0005-0000-0000-000008010000}"/>
    <cellStyle name="ErrRpt-DataEntryCells 4 3" xfId="389" xr:uid="{00000000-0005-0000-0000-000009010000}"/>
    <cellStyle name="ErrRpt-DataEntryCells 5" xfId="390" xr:uid="{00000000-0005-0000-0000-00000A010000}"/>
    <cellStyle name="ErrRpt-DataEntryCells 6" xfId="391" xr:uid="{00000000-0005-0000-0000-00000B010000}"/>
    <cellStyle name="ErrRpt-GreyBackground" xfId="170" xr:uid="{00000000-0005-0000-0000-00000C010000}"/>
    <cellStyle name="ErrRpt-GreyBackground 2" xfId="171" xr:uid="{00000000-0005-0000-0000-00000D010000}"/>
    <cellStyle name="Euro" xfId="61" xr:uid="{00000000-0005-0000-0000-00000E010000}"/>
    <cellStyle name="Explanatory Text" xfId="62" builtinId="53" customBuiltin="1"/>
    <cellStyle name="Explanatory Text 2" xfId="692" xr:uid="{00000000-0005-0000-0000-000010010000}"/>
    <cellStyle name="Explanatory Text 3" xfId="755" xr:uid="{00000000-0005-0000-0000-000011010000}"/>
    <cellStyle name="Fixed" xfId="63" xr:uid="{00000000-0005-0000-0000-000012010000}"/>
    <cellStyle name="formula" xfId="172" xr:uid="{00000000-0005-0000-0000-000013010000}"/>
    <cellStyle name="formula 2" xfId="392" xr:uid="{00000000-0005-0000-0000-000014010000}"/>
    <cellStyle name="formula 2 2" xfId="393" xr:uid="{00000000-0005-0000-0000-000015010000}"/>
    <cellStyle name="formula 3" xfId="394" xr:uid="{00000000-0005-0000-0000-000016010000}"/>
    <cellStyle name="formula 3 2" xfId="395" xr:uid="{00000000-0005-0000-0000-000017010000}"/>
    <cellStyle name="formula 3 3" xfId="396" xr:uid="{00000000-0005-0000-0000-000018010000}"/>
    <cellStyle name="formula 4" xfId="397" xr:uid="{00000000-0005-0000-0000-000019010000}"/>
    <cellStyle name="formula 4 2" xfId="398" xr:uid="{00000000-0005-0000-0000-00001A010000}"/>
    <cellStyle name="formula 4 3" xfId="399" xr:uid="{00000000-0005-0000-0000-00001B010000}"/>
    <cellStyle name="formula 5" xfId="400" xr:uid="{00000000-0005-0000-0000-00001C010000}"/>
    <cellStyle name="formula 6" xfId="401" xr:uid="{00000000-0005-0000-0000-00001D010000}"/>
    <cellStyle name="gap" xfId="173" xr:uid="{00000000-0005-0000-0000-00001E010000}"/>
    <cellStyle name="gap 2" xfId="403" xr:uid="{00000000-0005-0000-0000-00001F010000}"/>
    <cellStyle name="gap 3" xfId="404" xr:uid="{00000000-0005-0000-0000-000020010000}"/>
    <cellStyle name="gap 4" xfId="402" xr:uid="{00000000-0005-0000-0000-000021010000}"/>
    <cellStyle name="Good" xfId="64" builtinId="26" customBuiltin="1"/>
    <cellStyle name="Good 2" xfId="682" xr:uid="{00000000-0005-0000-0000-000023010000}"/>
    <cellStyle name="Good 3" xfId="756" xr:uid="{00000000-0005-0000-0000-000024010000}"/>
    <cellStyle name="Grey_background" xfId="174" xr:uid="{00000000-0005-0000-0000-000025010000}"/>
    <cellStyle name="GreyBackground" xfId="175" xr:uid="{00000000-0005-0000-0000-000026010000}"/>
    <cellStyle name="GreyBackground 2" xfId="176" xr:uid="{00000000-0005-0000-0000-000027010000}"/>
    <cellStyle name="GreyBackground 3" xfId="405" xr:uid="{00000000-0005-0000-0000-000028010000}"/>
    <cellStyle name="Heading 1" xfId="65" builtinId="16" customBuiltin="1"/>
    <cellStyle name="Heading 1 2" xfId="678" xr:uid="{00000000-0005-0000-0000-00002A010000}"/>
    <cellStyle name="Heading 1 3" xfId="757" xr:uid="{00000000-0005-0000-0000-00002B010000}"/>
    <cellStyle name="Heading 2" xfId="66" builtinId="17" customBuiltin="1"/>
    <cellStyle name="Heading 2 2" xfId="679" xr:uid="{00000000-0005-0000-0000-00002D010000}"/>
    <cellStyle name="Heading 2 3" xfId="758" xr:uid="{00000000-0005-0000-0000-00002E010000}"/>
    <cellStyle name="Heading 3" xfId="67" builtinId="18" customBuiltin="1"/>
    <cellStyle name="Heading 3 2" xfId="680" xr:uid="{00000000-0005-0000-0000-000030010000}"/>
    <cellStyle name="Heading 3 3" xfId="759" xr:uid="{00000000-0005-0000-0000-000031010000}"/>
    <cellStyle name="Heading 4" xfId="68" builtinId="19" customBuiltin="1"/>
    <cellStyle name="Heading 4 2" xfId="681" xr:uid="{00000000-0005-0000-0000-000033010000}"/>
    <cellStyle name="Heading 4 3" xfId="760" xr:uid="{00000000-0005-0000-0000-000034010000}"/>
    <cellStyle name="Hipervínculo" xfId="177" xr:uid="{00000000-0005-0000-0000-000035010000}"/>
    <cellStyle name="Hipervínculo visitado" xfId="178" xr:uid="{00000000-0005-0000-0000-000036010000}"/>
    <cellStyle name="Huomautus 2" xfId="179" xr:uid="{00000000-0005-0000-0000-000037010000}"/>
    <cellStyle name="Huomautus 2 2" xfId="406" xr:uid="{00000000-0005-0000-0000-000038010000}"/>
    <cellStyle name="Huomautus 2 3" xfId="407" xr:uid="{00000000-0005-0000-0000-000039010000}"/>
    <cellStyle name="Huomautus 2 4" xfId="408" xr:uid="{00000000-0005-0000-0000-00003A010000}"/>
    <cellStyle name="Huomautus 3" xfId="180" xr:uid="{00000000-0005-0000-0000-00003B010000}"/>
    <cellStyle name="Huomautus 3 2" xfId="409" xr:uid="{00000000-0005-0000-0000-00003C010000}"/>
    <cellStyle name="Huomautus 3 3" xfId="410" xr:uid="{00000000-0005-0000-0000-00003D010000}"/>
    <cellStyle name="Huomautus 3 4" xfId="411" xr:uid="{00000000-0005-0000-0000-00003E010000}"/>
    <cellStyle name="Hyperlink 2" xfId="182" xr:uid="{00000000-0005-0000-0000-000040010000}"/>
    <cellStyle name="Hyperlink 3" xfId="183" xr:uid="{00000000-0005-0000-0000-000041010000}"/>
    <cellStyle name="Hyperlink 4" xfId="181" xr:uid="{00000000-0005-0000-0000-000042010000}"/>
    <cellStyle name="Hyperlink 5" xfId="412" xr:uid="{00000000-0005-0000-0000-000043010000}"/>
    <cellStyle name="Hyperlink 6" xfId="718" xr:uid="{00000000-0005-0000-0000-000044010000}"/>
    <cellStyle name="Input" xfId="69" builtinId="20" customBuiltin="1"/>
    <cellStyle name="Input 2" xfId="685" xr:uid="{00000000-0005-0000-0000-000046010000}"/>
    <cellStyle name="Input 3" xfId="761" xr:uid="{00000000-0005-0000-0000-000047010000}"/>
    <cellStyle name="ISC" xfId="184" xr:uid="{00000000-0005-0000-0000-000048010000}"/>
    <cellStyle name="isced" xfId="185" xr:uid="{00000000-0005-0000-0000-000049010000}"/>
    <cellStyle name="isced 2" xfId="186" xr:uid="{00000000-0005-0000-0000-00004A010000}"/>
    <cellStyle name="isced 2 2" xfId="413" xr:uid="{00000000-0005-0000-0000-00004B010000}"/>
    <cellStyle name="isced 3" xfId="414" xr:uid="{00000000-0005-0000-0000-00004C010000}"/>
    <cellStyle name="isced 3 2" xfId="415" xr:uid="{00000000-0005-0000-0000-00004D010000}"/>
    <cellStyle name="isced 3 3" xfId="416" xr:uid="{00000000-0005-0000-0000-00004E010000}"/>
    <cellStyle name="isced 4" xfId="417" xr:uid="{00000000-0005-0000-0000-00004F010000}"/>
    <cellStyle name="isced 4 2" xfId="418" xr:uid="{00000000-0005-0000-0000-000050010000}"/>
    <cellStyle name="isced 4 3" xfId="419" xr:uid="{00000000-0005-0000-0000-000051010000}"/>
    <cellStyle name="isced 5" xfId="420" xr:uid="{00000000-0005-0000-0000-000052010000}"/>
    <cellStyle name="isced 6" xfId="421" xr:uid="{00000000-0005-0000-0000-000053010000}"/>
    <cellStyle name="ISCED Titles" xfId="187" xr:uid="{00000000-0005-0000-0000-000054010000}"/>
    <cellStyle name="isced_8gradk" xfId="188" xr:uid="{00000000-0005-0000-0000-000055010000}"/>
    <cellStyle name="level1a" xfId="70" xr:uid="{00000000-0005-0000-0000-000056010000}"/>
    <cellStyle name="level1a 2" xfId="190" xr:uid="{00000000-0005-0000-0000-000057010000}"/>
    <cellStyle name="level1a 2 2" xfId="423" xr:uid="{00000000-0005-0000-0000-000058010000}"/>
    <cellStyle name="level1a 2 2 2" xfId="424" xr:uid="{00000000-0005-0000-0000-000059010000}"/>
    <cellStyle name="level1a 2 2 2 2" xfId="425" xr:uid="{00000000-0005-0000-0000-00005A010000}"/>
    <cellStyle name="level1a 2 2 2 3" xfId="426" xr:uid="{00000000-0005-0000-0000-00005B010000}"/>
    <cellStyle name="level1a 2 2 3" xfId="427" xr:uid="{00000000-0005-0000-0000-00005C010000}"/>
    <cellStyle name="level1a 2 2 3 2" xfId="428" xr:uid="{00000000-0005-0000-0000-00005D010000}"/>
    <cellStyle name="level1a 2 2 3 3" xfId="429" xr:uid="{00000000-0005-0000-0000-00005E010000}"/>
    <cellStyle name="level1a 2 2 3 4" xfId="430" xr:uid="{00000000-0005-0000-0000-00005F010000}"/>
    <cellStyle name="level1a 2 2 4" xfId="431" xr:uid="{00000000-0005-0000-0000-000060010000}"/>
    <cellStyle name="level1a 2 2 4 2" xfId="432" xr:uid="{00000000-0005-0000-0000-000061010000}"/>
    <cellStyle name="level1a 2 2 4 3" xfId="433" xr:uid="{00000000-0005-0000-0000-000062010000}"/>
    <cellStyle name="level1a 2 2 4 4" xfId="434" xr:uid="{00000000-0005-0000-0000-000063010000}"/>
    <cellStyle name="level1a 2 2 5" xfId="435" xr:uid="{00000000-0005-0000-0000-000064010000}"/>
    <cellStyle name="level1a 2 2 5 2" xfId="436" xr:uid="{00000000-0005-0000-0000-000065010000}"/>
    <cellStyle name="level1a 2 2 5 3" xfId="437" xr:uid="{00000000-0005-0000-0000-000066010000}"/>
    <cellStyle name="level1a 2 2 5 4" xfId="438" xr:uid="{00000000-0005-0000-0000-000067010000}"/>
    <cellStyle name="level1a 2 2 6" xfId="439" xr:uid="{00000000-0005-0000-0000-000068010000}"/>
    <cellStyle name="level1a 2 3" xfId="440" xr:uid="{00000000-0005-0000-0000-000069010000}"/>
    <cellStyle name="level1a 2 3 2" xfId="441" xr:uid="{00000000-0005-0000-0000-00006A010000}"/>
    <cellStyle name="level1a 2 3 2 2" xfId="442" xr:uid="{00000000-0005-0000-0000-00006B010000}"/>
    <cellStyle name="level1a 2 3 2 3" xfId="443" xr:uid="{00000000-0005-0000-0000-00006C010000}"/>
    <cellStyle name="level1a 2 3 2 4" xfId="444" xr:uid="{00000000-0005-0000-0000-00006D010000}"/>
    <cellStyle name="level1a 2 3 3" xfId="445" xr:uid="{00000000-0005-0000-0000-00006E010000}"/>
    <cellStyle name="level1a 2 3 3 2" xfId="446" xr:uid="{00000000-0005-0000-0000-00006F010000}"/>
    <cellStyle name="level1a 2 3 3 3" xfId="447" xr:uid="{00000000-0005-0000-0000-000070010000}"/>
    <cellStyle name="level1a 2 3 3 4" xfId="448" xr:uid="{00000000-0005-0000-0000-000071010000}"/>
    <cellStyle name="level1a 2 3 4" xfId="449" xr:uid="{00000000-0005-0000-0000-000072010000}"/>
    <cellStyle name="level1a 2 3 4 2" xfId="450" xr:uid="{00000000-0005-0000-0000-000073010000}"/>
    <cellStyle name="level1a 2 3 4 3" xfId="451" xr:uid="{00000000-0005-0000-0000-000074010000}"/>
    <cellStyle name="level1a 2 3 4 4" xfId="452" xr:uid="{00000000-0005-0000-0000-000075010000}"/>
    <cellStyle name="level1a 2 3 5" xfId="453" xr:uid="{00000000-0005-0000-0000-000076010000}"/>
    <cellStyle name="level1a 2 4" xfId="454" xr:uid="{00000000-0005-0000-0000-000077010000}"/>
    <cellStyle name="level1a 2 4 2" xfId="455" xr:uid="{00000000-0005-0000-0000-000078010000}"/>
    <cellStyle name="level1a 2 4 3" xfId="456" xr:uid="{00000000-0005-0000-0000-000079010000}"/>
    <cellStyle name="level1a 2 5" xfId="457" xr:uid="{00000000-0005-0000-0000-00007A010000}"/>
    <cellStyle name="level1a 2 6" xfId="458" xr:uid="{00000000-0005-0000-0000-00007B010000}"/>
    <cellStyle name="level1a 2 7" xfId="422" xr:uid="{00000000-0005-0000-0000-00007C010000}"/>
    <cellStyle name="level1a 3" xfId="189" xr:uid="{00000000-0005-0000-0000-00007D010000}"/>
    <cellStyle name="level1a 3 2" xfId="460" xr:uid="{00000000-0005-0000-0000-00007E010000}"/>
    <cellStyle name="level1a 3 2 2" xfId="461" xr:uid="{00000000-0005-0000-0000-00007F010000}"/>
    <cellStyle name="level1a 3 2 3" xfId="462" xr:uid="{00000000-0005-0000-0000-000080010000}"/>
    <cellStyle name="level1a 3 3" xfId="463" xr:uid="{00000000-0005-0000-0000-000081010000}"/>
    <cellStyle name="level1a 3 3 2" xfId="464" xr:uid="{00000000-0005-0000-0000-000082010000}"/>
    <cellStyle name="level1a 3 3 3" xfId="465" xr:uid="{00000000-0005-0000-0000-000083010000}"/>
    <cellStyle name="level1a 3 3 4" xfId="466" xr:uid="{00000000-0005-0000-0000-000084010000}"/>
    <cellStyle name="level1a 3 4" xfId="467" xr:uid="{00000000-0005-0000-0000-000085010000}"/>
    <cellStyle name="level1a 3 4 2" xfId="468" xr:uid="{00000000-0005-0000-0000-000086010000}"/>
    <cellStyle name="level1a 3 4 3" xfId="469" xr:uid="{00000000-0005-0000-0000-000087010000}"/>
    <cellStyle name="level1a 3 4 4" xfId="470" xr:uid="{00000000-0005-0000-0000-000088010000}"/>
    <cellStyle name="level1a 3 5" xfId="471" xr:uid="{00000000-0005-0000-0000-000089010000}"/>
    <cellStyle name="level1a 3 5 2" xfId="472" xr:uid="{00000000-0005-0000-0000-00008A010000}"/>
    <cellStyle name="level1a 3 5 3" xfId="473" xr:uid="{00000000-0005-0000-0000-00008B010000}"/>
    <cellStyle name="level1a 3 5 4" xfId="474" xr:uid="{00000000-0005-0000-0000-00008C010000}"/>
    <cellStyle name="level1a 3 6" xfId="475" xr:uid="{00000000-0005-0000-0000-00008D010000}"/>
    <cellStyle name="level1a 3 7" xfId="459" xr:uid="{00000000-0005-0000-0000-00008E010000}"/>
    <cellStyle name="level1a 4" xfId="476" xr:uid="{00000000-0005-0000-0000-00008F010000}"/>
    <cellStyle name="level1a 4 2" xfId="477" xr:uid="{00000000-0005-0000-0000-000090010000}"/>
    <cellStyle name="level1a 4 2 2" xfId="478" xr:uid="{00000000-0005-0000-0000-000091010000}"/>
    <cellStyle name="level1a 4 2 3" xfId="479" xr:uid="{00000000-0005-0000-0000-000092010000}"/>
    <cellStyle name="level1a 4 2 4" xfId="480" xr:uid="{00000000-0005-0000-0000-000093010000}"/>
    <cellStyle name="level1a 4 3" xfId="481" xr:uid="{00000000-0005-0000-0000-000094010000}"/>
    <cellStyle name="level1a 4 3 2" xfId="482" xr:uid="{00000000-0005-0000-0000-000095010000}"/>
    <cellStyle name="level1a 4 3 3" xfId="483" xr:uid="{00000000-0005-0000-0000-000096010000}"/>
    <cellStyle name="level1a 4 3 4" xfId="484" xr:uid="{00000000-0005-0000-0000-000097010000}"/>
    <cellStyle name="level1a 4 4" xfId="485" xr:uid="{00000000-0005-0000-0000-000098010000}"/>
    <cellStyle name="level1a 4 4 2" xfId="486" xr:uid="{00000000-0005-0000-0000-000099010000}"/>
    <cellStyle name="level1a 4 4 3" xfId="487" xr:uid="{00000000-0005-0000-0000-00009A010000}"/>
    <cellStyle name="level1a 4 4 4" xfId="488" xr:uid="{00000000-0005-0000-0000-00009B010000}"/>
    <cellStyle name="level1a 4 5" xfId="489" xr:uid="{00000000-0005-0000-0000-00009C010000}"/>
    <cellStyle name="level1a 5" xfId="490" xr:uid="{00000000-0005-0000-0000-00009D010000}"/>
    <cellStyle name="level1a 5 2" xfId="491" xr:uid="{00000000-0005-0000-0000-00009E010000}"/>
    <cellStyle name="level1a 5 3" xfId="492" xr:uid="{00000000-0005-0000-0000-00009F010000}"/>
    <cellStyle name="level1a 6" xfId="493" xr:uid="{00000000-0005-0000-0000-0000A0010000}"/>
    <cellStyle name="level1a 7" xfId="494" xr:uid="{00000000-0005-0000-0000-0000A1010000}"/>
    <cellStyle name="level2" xfId="191" xr:uid="{00000000-0005-0000-0000-0000A2010000}"/>
    <cellStyle name="level2 2" xfId="495" xr:uid="{00000000-0005-0000-0000-0000A3010000}"/>
    <cellStyle name="level2 3" xfId="496" xr:uid="{00000000-0005-0000-0000-0000A4010000}"/>
    <cellStyle name="level2a" xfId="192" xr:uid="{00000000-0005-0000-0000-0000A5010000}"/>
    <cellStyle name="level3" xfId="193" xr:uid="{00000000-0005-0000-0000-0000A6010000}"/>
    <cellStyle name="Line titles-Rows" xfId="194" xr:uid="{00000000-0005-0000-0000-0000A7010000}"/>
    <cellStyle name="Line titles-Rows 2" xfId="497" xr:uid="{00000000-0005-0000-0000-0000A8010000}"/>
    <cellStyle name="Line titles-Rows 2 2" xfId="498" xr:uid="{00000000-0005-0000-0000-0000A9010000}"/>
    <cellStyle name="Line titles-Rows 2 2 2" xfId="499" xr:uid="{00000000-0005-0000-0000-0000AA010000}"/>
    <cellStyle name="Line titles-Rows 2 2 3" xfId="500" xr:uid="{00000000-0005-0000-0000-0000AB010000}"/>
    <cellStyle name="Line titles-Rows 2 3" xfId="501" xr:uid="{00000000-0005-0000-0000-0000AC010000}"/>
    <cellStyle name="Line titles-Rows 2 3 2" xfId="502" xr:uid="{00000000-0005-0000-0000-0000AD010000}"/>
    <cellStyle name="Line titles-Rows 2 3 3" xfId="503" xr:uid="{00000000-0005-0000-0000-0000AE010000}"/>
    <cellStyle name="Line titles-Rows 2 4" xfId="504" xr:uid="{00000000-0005-0000-0000-0000AF010000}"/>
    <cellStyle name="Line titles-Rows 2 4 2" xfId="505" xr:uid="{00000000-0005-0000-0000-0000B0010000}"/>
    <cellStyle name="Line titles-Rows 2 4 3" xfId="506" xr:uid="{00000000-0005-0000-0000-0000B1010000}"/>
    <cellStyle name="Line titles-Rows 2 5" xfId="507" xr:uid="{00000000-0005-0000-0000-0000B2010000}"/>
    <cellStyle name="Line titles-Rows 2 6" xfId="508" xr:uid="{00000000-0005-0000-0000-0000B3010000}"/>
    <cellStyle name="Line titles-Rows 3" xfId="509" xr:uid="{00000000-0005-0000-0000-0000B4010000}"/>
    <cellStyle name="Line titles-Rows 3 2" xfId="510" xr:uid="{00000000-0005-0000-0000-0000B5010000}"/>
    <cellStyle name="Line titles-Rows 3 3" xfId="511" xr:uid="{00000000-0005-0000-0000-0000B6010000}"/>
    <cellStyle name="Line titles-Rows 4" xfId="512" xr:uid="{00000000-0005-0000-0000-0000B7010000}"/>
    <cellStyle name="Line titles-Rows 4 2" xfId="513" xr:uid="{00000000-0005-0000-0000-0000B8010000}"/>
    <cellStyle name="Line titles-Rows 4 3" xfId="514" xr:uid="{00000000-0005-0000-0000-0000B9010000}"/>
    <cellStyle name="Line titles-Rows 5" xfId="515" xr:uid="{00000000-0005-0000-0000-0000BA010000}"/>
    <cellStyle name="Line titles-Rows 5 2" xfId="516" xr:uid="{00000000-0005-0000-0000-0000BB010000}"/>
    <cellStyle name="Line titles-Rows 5 3" xfId="517" xr:uid="{00000000-0005-0000-0000-0000BC010000}"/>
    <cellStyle name="Line titles-Rows 6" xfId="518" xr:uid="{00000000-0005-0000-0000-0000BD010000}"/>
    <cellStyle name="Line titles-Rows 7" xfId="519" xr:uid="{00000000-0005-0000-0000-0000BE010000}"/>
    <cellStyle name="Linked Cell" xfId="71" builtinId="24" customBuiltin="1"/>
    <cellStyle name="Linked Cell 2" xfId="688" xr:uid="{00000000-0005-0000-0000-0000C0010000}"/>
    <cellStyle name="Linked Cell 3" xfId="762" xr:uid="{00000000-0005-0000-0000-0000C1010000}"/>
    <cellStyle name="Migliaia (0)_conti99" xfId="195" xr:uid="{00000000-0005-0000-0000-0000C2010000}"/>
    <cellStyle name="Neutral" xfId="72" builtinId="28" customBuiltin="1"/>
    <cellStyle name="Neutral 2" xfId="684" xr:uid="{00000000-0005-0000-0000-0000C4010000}"/>
    <cellStyle name="Neutral 3" xfId="763" xr:uid="{00000000-0005-0000-0000-0000C5010000}"/>
    <cellStyle name="Neutrale" xfId="73" xr:uid="{00000000-0005-0000-0000-0000C6010000}"/>
    <cellStyle name="Normaali 2" xfId="196" xr:uid="{00000000-0005-0000-0000-0000C7010000}"/>
    <cellStyle name="Normaali 2 2" xfId="520" xr:uid="{00000000-0005-0000-0000-0000C8010000}"/>
    <cellStyle name="Normaali 2 3" xfId="521" xr:uid="{00000000-0005-0000-0000-0000C9010000}"/>
    <cellStyle name="Normaali 2 4" xfId="522" xr:uid="{00000000-0005-0000-0000-0000CA010000}"/>
    <cellStyle name="Normaali 3" xfId="197" xr:uid="{00000000-0005-0000-0000-0000CB010000}"/>
    <cellStyle name="Normaali 3 2" xfId="523" xr:uid="{00000000-0005-0000-0000-0000CC010000}"/>
    <cellStyle name="Normaali 3 3" xfId="524" xr:uid="{00000000-0005-0000-0000-0000CD010000}"/>
    <cellStyle name="Normaali 3 4" xfId="525" xr:uid="{00000000-0005-0000-0000-0000CE010000}"/>
    <cellStyle name="Normal" xfId="0" builtinId="0"/>
    <cellStyle name="Normal 10" xfId="295" xr:uid="{00000000-0005-0000-0000-0000D0010000}"/>
    <cellStyle name="Normal 10 2" xfId="719" xr:uid="{00000000-0005-0000-0000-0000D1010000}"/>
    <cellStyle name="Normal 11" xfId="124" xr:uid="{00000000-0005-0000-0000-0000D2010000}"/>
    <cellStyle name="Normal 11 10" xfId="803" xr:uid="{00000000-0005-0000-0000-0000D3010000}"/>
    <cellStyle name="Normal 11 2" xfId="198" xr:uid="{00000000-0005-0000-0000-0000D4010000}"/>
    <cellStyle name="Normal 11 2 2" xfId="527" xr:uid="{00000000-0005-0000-0000-0000D5010000}"/>
    <cellStyle name="Normal 11 2 3" xfId="528" xr:uid="{00000000-0005-0000-0000-0000D6010000}"/>
    <cellStyle name="Normal 11 2 4" xfId="529" xr:uid="{00000000-0005-0000-0000-0000D7010000}"/>
    <cellStyle name="Normal 11 2 5" xfId="530" xr:uid="{00000000-0005-0000-0000-0000D8010000}"/>
    <cellStyle name="Normal 11 2 6" xfId="531" xr:uid="{00000000-0005-0000-0000-0000D9010000}"/>
    <cellStyle name="Normal 11 3" xfId="526" xr:uid="{00000000-0005-0000-0000-0000DA010000}"/>
    <cellStyle name="Normal 12" xfId="199" xr:uid="{00000000-0005-0000-0000-0000DB010000}"/>
    <cellStyle name="Normal 13" xfId="532" xr:uid="{00000000-0005-0000-0000-0000DC010000}"/>
    <cellStyle name="Normal 14" xfId="296" xr:uid="{00000000-0005-0000-0000-0000DD010000}"/>
    <cellStyle name="Normal 14 2" xfId="720" xr:uid="{00000000-0005-0000-0000-0000DE010000}"/>
    <cellStyle name="Normal 15" xfId="725" xr:uid="{00000000-0005-0000-0000-0000DF010000}"/>
    <cellStyle name="Normal 15 2" xfId="721" xr:uid="{00000000-0005-0000-0000-0000E0010000}"/>
    <cellStyle name="Normal 16" xfId="764" xr:uid="{00000000-0005-0000-0000-0000E1010000}"/>
    <cellStyle name="Normal 17" xfId="765" xr:uid="{00000000-0005-0000-0000-0000E2010000}"/>
    <cellStyle name="Normal 18" xfId="766" xr:uid="{00000000-0005-0000-0000-0000E3010000}"/>
    <cellStyle name="Normal 19" xfId="767" xr:uid="{00000000-0005-0000-0000-0000E4010000}"/>
    <cellStyle name="Normal 19 2" xfId="768" xr:uid="{00000000-0005-0000-0000-0000E5010000}"/>
    <cellStyle name="Normal 19 3" xfId="769" xr:uid="{00000000-0005-0000-0000-0000E6010000}"/>
    <cellStyle name="Normal 19 4" xfId="770" xr:uid="{00000000-0005-0000-0000-0000E7010000}"/>
    <cellStyle name="Normal 2" xfId="74" xr:uid="{00000000-0005-0000-0000-0000E8010000}"/>
    <cellStyle name="Normal 2 10 2" xfId="722" xr:uid="{00000000-0005-0000-0000-0000E9010000}"/>
    <cellStyle name="Normal 2 12" xfId="723" xr:uid="{00000000-0005-0000-0000-0000EA010000}"/>
    <cellStyle name="Normal 2 2" xfId="75" xr:uid="{00000000-0005-0000-0000-0000EB010000}"/>
    <cellStyle name="Normal 2 2 2" xfId="202" xr:uid="{00000000-0005-0000-0000-0000EC010000}"/>
    <cellStyle name="Normal 2 2 2 2" xfId="203" xr:uid="{00000000-0005-0000-0000-0000ED010000}"/>
    <cellStyle name="Normal 2 2 2 2 2" xfId="533" xr:uid="{00000000-0005-0000-0000-0000EE010000}"/>
    <cellStyle name="Normal 2 2 2 2 3" xfId="534" xr:uid="{00000000-0005-0000-0000-0000EF010000}"/>
    <cellStyle name="Normal 2 2 2 2 4" xfId="535" xr:uid="{00000000-0005-0000-0000-0000F0010000}"/>
    <cellStyle name="Normal 2 2 2 3" xfId="536" xr:uid="{00000000-0005-0000-0000-0000F1010000}"/>
    <cellStyle name="Normal 2 2 2 3 2" xfId="537" xr:uid="{00000000-0005-0000-0000-0000F2010000}"/>
    <cellStyle name="Normal 2 2 2 4" xfId="538" xr:uid="{00000000-0005-0000-0000-0000F3010000}"/>
    <cellStyle name="Normal 2 2 2 5" xfId="539" xr:uid="{00000000-0005-0000-0000-0000F4010000}"/>
    <cellStyle name="Normal 2 2 3" xfId="204" xr:uid="{00000000-0005-0000-0000-0000F5010000}"/>
    <cellStyle name="Normal 2 2 3 2" xfId="205" xr:uid="{00000000-0005-0000-0000-0000F6010000}"/>
    <cellStyle name="Normal 2 2 4" xfId="206" xr:uid="{00000000-0005-0000-0000-0000F7010000}"/>
    <cellStyle name="Normal 2 2 4 2" xfId="540" xr:uid="{00000000-0005-0000-0000-0000F8010000}"/>
    <cellStyle name="Normal 2 2 5" xfId="201" xr:uid="{00000000-0005-0000-0000-0000F9010000}"/>
    <cellStyle name="Normal 2 3" xfId="207" xr:uid="{00000000-0005-0000-0000-0000FA010000}"/>
    <cellStyle name="Normal 2 3 2" xfId="208" xr:uid="{00000000-0005-0000-0000-0000FB010000}"/>
    <cellStyle name="Normal 2 3 2 2" xfId="542" xr:uid="{00000000-0005-0000-0000-0000FC010000}"/>
    <cellStyle name="Normal 2 3 3" xfId="543" xr:uid="{00000000-0005-0000-0000-0000FD010000}"/>
    <cellStyle name="Normal 2 3 3 2" xfId="544" xr:uid="{00000000-0005-0000-0000-0000FE010000}"/>
    <cellStyle name="Normal 2 3 4" xfId="545" xr:uid="{00000000-0005-0000-0000-0000FF010000}"/>
    <cellStyle name="Normal 2 3 5" xfId="546" xr:uid="{00000000-0005-0000-0000-000000020000}"/>
    <cellStyle name="Normal 2 3 6" xfId="541" xr:uid="{00000000-0005-0000-0000-000001020000}"/>
    <cellStyle name="Normal 2 33" xfId="806" xr:uid="{33866832-0DE0-4E39-853A-8457EF228CA4}"/>
    <cellStyle name="Normal 2 4" xfId="209" xr:uid="{00000000-0005-0000-0000-000002020000}"/>
    <cellStyle name="Normal 2 4 2" xfId="548" xr:uid="{00000000-0005-0000-0000-000003020000}"/>
    <cellStyle name="Normal 2 4 2 2" xfId="549" xr:uid="{00000000-0005-0000-0000-000004020000}"/>
    <cellStyle name="Normal 2 4 3" xfId="550" xr:uid="{00000000-0005-0000-0000-000005020000}"/>
    <cellStyle name="Normal 2 4 4" xfId="551" xr:uid="{00000000-0005-0000-0000-000006020000}"/>
    <cellStyle name="Normal 2 4 5" xfId="552" xr:uid="{00000000-0005-0000-0000-000007020000}"/>
    <cellStyle name="Normal 2 4 6" xfId="547" xr:uid="{00000000-0005-0000-0000-000008020000}"/>
    <cellStyle name="Normal 2 5" xfId="210" xr:uid="{00000000-0005-0000-0000-000009020000}"/>
    <cellStyle name="Normal 2 5 2" xfId="554" xr:uid="{00000000-0005-0000-0000-00000A020000}"/>
    <cellStyle name="Normal 2 5 3" xfId="555" xr:uid="{00000000-0005-0000-0000-00000B020000}"/>
    <cellStyle name="Normal 2 5 4" xfId="556" xr:uid="{00000000-0005-0000-0000-00000C020000}"/>
    <cellStyle name="Normal 2 5 5" xfId="557" xr:uid="{00000000-0005-0000-0000-00000D020000}"/>
    <cellStyle name="Normal 2 5 6" xfId="558" xr:uid="{00000000-0005-0000-0000-00000E020000}"/>
    <cellStyle name="Normal 2 5 7" xfId="553" xr:uid="{00000000-0005-0000-0000-00000F020000}"/>
    <cellStyle name="Normal 2 6" xfId="200" xr:uid="{00000000-0005-0000-0000-000010020000}"/>
    <cellStyle name="Normal 2 6 2" xfId="560" xr:uid="{00000000-0005-0000-0000-000011020000}"/>
    <cellStyle name="Normal 2 6 3" xfId="559" xr:uid="{00000000-0005-0000-0000-000012020000}"/>
    <cellStyle name="Normal 2 7" xfId="561" xr:uid="{00000000-0005-0000-0000-000013020000}"/>
    <cellStyle name="Normal 2 8" xfId="562" xr:uid="{00000000-0005-0000-0000-000014020000}"/>
    <cellStyle name="Normal 2_962010071P1G001" xfId="76" xr:uid="{00000000-0005-0000-0000-000015020000}"/>
    <cellStyle name="Normal 20" xfId="788" xr:uid="{00000000-0005-0000-0000-000016020000}"/>
    <cellStyle name="Normal 21" xfId="789" xr:uid="{00000000-0005-0000-0000-000017020000}"/>
    <cellStyle name="Normal 22" xfId="790" xr:uid="{00000000-0005-0000-0000-000018020000}"/>
    <cellStyle name="Normal 23" xfId="563" xr:uid="{00000000-0005-0000-0000-000019020000}"/>
    <cellStyle name="Normal 24" xfId="791" xr:uid="{00000000-0005-0000-0000-00001A020000}"/>
    <cellStyle name="Normal 25" xfId="792" xr:uid="{00000000-0005-0000-0000-00001B020000}"/>
    <cellStyle name="Normal 26" xfId="793" xr:uid="{00000000-0005-0000-0000-00001C020000}"/>
    <cellStyle name="Normal 27" xfId="794" xr:uid="{00000000-0005-0000-0000-00001D020000}"/>
    <cellStyle name="Normal 28" xfId="795" xr:uid="{00000000-0005-0000-0000-00001E020000}"/>
    <cellStyle name="Normal 29" xfId="796" xr:uid="{00000000-0005-0000-0000-00001F020000}"/>
    <cellStyle name="Normal 3" xfId="77" xr:uid="{00000000-0005-0000-0000-000020020000}"/>
    <cellStyle name="Normal 3 2" xfId="212" xr:uid="{00000000-0005-0000-0000-000021020000}"/>
    <cellStyle name="Normal 3 2 2" xfId="564" xr:uid="{00000000-0005-0000-0000-000022020000}"/>
    <cellStyle name="Normal 3 2 2 2" xfId="565" xr:uid="{00000000-0005-0000-0000-000023020000}"/>
    <cellStyle name="Normal 3 2 3" xfId="566" xr:uid="{00000000-0005-0000-0000-000024020000}"/>
    <cellStyle name="Normal 3 2 4" xfId="567" xr:uid="{00000000-0005-0000-0000-000025020000}"/>
    <cellStyle name="Normal 3 3" xfId="213" xr:uid="{00000000-0005-0000-0000-000026020000}"/>
    <cellStyle name="Normal 3 3 2" xfId="568" xr:uid="{00000000-0005-0000-0000-000027020000}"/>
    <cellStyle name="Normal 3 4" xfId="214" xr:uid="{00000000-0005-0000-0000-000028020000}"/>
    <cellStyle name="Normal 3 4 2" xfId="569" xr:uid="{00000000-0005-0000-0000-000029020000}"/>
    <cellStyle name="Normal 3 5" xfId="211" xr:uid="{00000000-0005-0000-0000-00002A020000}"/>
    <cellStyle name="Normal 3 5 2" xfId="570" xr:uid="{00000000-0005-0000-0000-00002B020000}"/>
    <cellStyle name="Normal 3 6" xfId="571" xr:uid="{00000000-0005-0000-0000-00002C020000}"/>
    <cellStyle name="Normal 30" xfId="797" xr:uid="{00000000-0005-0000-0000-00002D020000}"/>
    <cellStyle name="Normal 31" xfId="798" xr:uid="{00000000-0005-0000-0000-00002E020000}"/>
    <cellStyle name="Normal 32" xfId="799" xr:uid="{00000000-0005-0000-0000-00002F020000}"/>
    <cellStyle name="Normal 33" xfId="802" xr:uid="{00000000-0005-0000-0000-000030020000}"/>
    <cellStyle name="Normal 34" xfId="804" xr:uid="{00000000-0005-0000-0000-000031020000}"/>
    <cellStyle name="Normal 4" xfId="123" xr:uid="{00000000-0005-0000-0000-000032020000}"/>
    <cellStyle name="Normal 4 2" xfId="216" xr:uid="{00000000-0005-0000-0000-000033020000}"/>
    <cellStyle name="Normal 4 2 2" xfId="217" xr:uid="{00000000-0005-0000-0000-000034020000}"/>
    <cellStyle name="Normal 4 2 3" xfId="218" xr:uid="{00000000-0005-0000-0000-000035020000}"/>
    <cellStyle name="Normal 4 2 3 2" xfId="573" xr:uid="{00000000-0005-0000-0000-000036020000}"/>
    <cellStyle name="Normal 4 2 4" xfId="574" xr:uid="{00000000-0005-0000-0000-000037020000}"/>
    <cellStyle name="Normal 4 2 5" xfId="575" xr:uid="{00000000-0005-0000-0000-000038020000}"/>
    <cellStyle name="Normal 4 2 6" xfId="576" xr:uid="{00000000-0005-0000-0000-000039020000}"/>
    <cellStyle name="Normal 4 2 7" xfId="572" xr:uid="{00000000-0005-0000-0000-00003A020000}"/>
    <cellStyle name="Normal 4 3" xfId="219" xr:uid="{00000000-0005-0000-0000-00003B020000}"/>
    <cellStyle name="Normal 4 3 2" xfId="577" xr:uid="{00000000-0005-0000-0000-00003C020000}"/>
    <cellStyle name="Normal 4 3 3" xfId="578" xr:uid="{00000000-0005-0000-0000-00003D020000}"/>
    <cellStyle name="Normal 4 3 4" xfId="579" xr:uid="{00000000-0005-0000-0000-00003E020000}"/>
    <cellStyle name="Normal 4 4" xfId="220" xr:uid="{00000000-0005-0000-0000-00003F020000}"/>
    <cellStyle name="Normal 4 4 2" xfId="580" xr:uid="{00000000-0005-0000-0000-000040020000}"/>
    <cellStyle name="Normal 4 5" xfId="215" xr:uid="{00000000-0005-0000-0000-000041020000}"/>
    <cellStyle name="Normal 5" xfId="125" xr:uid="{00000000-0005-0000-0000-000042020000}"/>
    <cellStyle name="Normal 5 2" xfId="222" xr:uid="{00000000-0005-0000-0000-000043020000}"/>
    <cellStyle name="Normal 5 2 2" xfId="582" xr:uid="{00000000-0005-0000-0000-000044020000}"/>
    <cellStyle name="Normal 5 2 3" xfId="583" xr:uid="{00000000-0005-0000-0000-000045020000}"/>
    <cellStyle name="Normal 5 2 4" xfId="584" xr:uid="{00000000-0005-0000-0000-000046020000}"/>
    <cellStyle name="Normal 5 3" xfId="221" xr:uid="{00000000-0005-0000-0000-000047020000}"/>
    <cellStyle name="Normal 5 3 2" xfId="585" xr:uid="{00000000-0005-0000-0000-000048020000}"/>
    <cellStyle name="Normal 5 4" xfId="586" xr:uid="{00000000-0005-0000-0000-000049020000}"/>
    <cellStyle name="Normal 5 5" xfId="581" xr:uid="{00000000-0005-0000-0000-00004A020000}"/>
    <cellStyle name="Normal 6" xfId="223" xr:uid="{00000000-0005-0000-0000-00004B020000}"/>
    <cellStyle name="Normal 6 2" xfId="587" xr:uid="{00000000-0005-0000-0000-00004C020000}"/>
    <cellStyle name="Normal 6 3" xfId="588" xr:uid="{00000000-0005-0000-0000-00004D020000}"/>
    <cellStyle name="Normal 6 4" xfId="589" xr:uid="{00000000-0005-0000-0000-00004E020000}"/>
    <cellStyle name="Normal 7" xfId="224" xr:uid="{00000000-0005-0000-0000-00004F020000}"/>
    <cellStyle name="Normal 7 2" xfId="225" xr:uid="{00000000-0005-0000-0000-000050020000}"/>
    <cellStyle name="Normal 7 2 2" xfId="590" xr:uid="{00000000-0005-0000-0000-000051020000}"/>
    <cellStyle name="Normal 7 2 3" xfId="591" xr:uid="{00000000-0005-0000-0000-000052020000}"/>
    <cellStyle name="Normal 7 2 4" xfId="592" xr:uid="{00000000-0005-0000-0000-000053020000}"/>
    <cellStyle name="Normal 7 3" xfId="593" xr:uid="{00000000-0005-0000-0000-000054020000}"/>
    <cellStyle name="Normal 7 4" xfId="594" xr:uid="{00000000-0005-0000-0000-000055020000}"/>
    <cellStyle name="Normal 7 5" xfId="595" xr:uid="{00000000-0005-0000-0000-000056020000}"/>
    <cellStyle name="Normal 7 6" xfId="596" xr:uid="{00000000-0005-0000-0000-000057020000}"/>
    <cellStyle name="Normal 8" xfId="226" xr:uid="{00000000-0005-0000-0000-000058020000}"/>
    <cellStyle name="Normal 8 10" xfId="227" xr:uid="{00000000-0005-0000-0000-000059020000}"/>
    <cellStyle name="Normal 8 2" xfId="228" xr:uid="{00000000-0005-0000-0000-00005A020000}"/>
    <cellStyle name="Normal 8 3" xfId="597" xr:uid="{00000000-0005-0000-0000-00005B020000}"/>
    <cellStyle name="Normal 8 3 2" xfId="598" xr:uid="{00000000-0005-0000-0000-00005C020000}"/>
    <cellStyle name="Normal 8 4" xfId="599" xr:uid="{00000000-0005-0000-0000-00005D020000}"/>
    <cellStyle name="Normal 8 5" xfId="600" xr:uid="{00000000-0005-0000-0000-00005E020000}"/>
    <cellStyle name="Normal 9" xfId="126" xr:uid="{00000000-0005-0000-0000-00005F020000}"/>
    <cellStyle name="Normal 9 2" xfId="602" xr:uid="{00000000-0005-0000-0000-000060020000}"/>
    <cellStyle name="Normal 9 3" xfId="601" xr:uid="{00000000-0005-0000-0000-000061020000}"/>
    <cellStyle name="Normál_8gradk" xfId="229" xr:uid="{00000000-0005-0000-0000-00006C020000}"/>
    <cellStyle name="Normale_Foglio1" xfId="78" xr:uid="{00000000-0005-0000-0000-00007E020000}"/>
    <cellStyle name="normální_SVK ANNHRS-novy" xfId="603" xr:uid="{00000000-0005-0000-0000-00007F020000}"/>
    <cellStyle name="Normalny 10" xfId="230" xr:uid="{00000000-0005-0000-0000-000080020000}"/>
    <cellStyle name="Normalny 2" xfId="231" xr:uid="{00000000-0005-0000-0000-000081020000}"/>
    <cellStyle name="Normalny 2 2" xfId="232" xr:uid="{00000000-0005-0000-0000-000082020000}"/>
    <cellStyle name="Normalny 2 2 2" xfId="233" xr:uid="{00000000-0005-0000-0000-000083020000}"/>
    <cellStyle name="Normalny 2 2 2 2" xfId="234" xr:uid="{00000000-0005-0000-0000-000084020000}"/>
    <cellStyle name="Normalny 2 3" xfId="235" xr:uid="{00000000-0005-0000-0000-000085020000}"/>
    <cellStyle name="Normalny 2 3 2" xfId="236" xr:uid="{00000000-0005-0000-0000-000086020000}"/>
    <cellStyle name="Normalny 2 4" xfId="237" xr:uid="{00000000-0005-0000-0000-000087020000}"/>
    <cellStyle name="Normalny 2 4 2" xfId="238" xr:uid="{00000000-0005-0000-0000-000088020000}"/>
    <cellStyle name="Normalny 2 5" xfId="239" xr:uid="{00000000-0005-0000-0000-000089020000}"/>
    <cellStyle name="Normalny 2 5 2" xfId="240" xr:uid="{00000000-0005-0000-0000-00008A020000}"/>
    <cellStyle name="Normalny 2 6" xfId="241" xr:uid="{00000000-0005-0000-0000-00008B020000}"/>
    <cellStyle name="Normalny 2 6 2" xfId="242" xr:uid="{00000000-0005-0000-0000-00008C020000}"/>
    <cellStyle name="Normalny 2 7" xfId="243" xr:uid="{00000000-0005-0000-0000-00008D020000}"/>
    <cellStyle name="Normalny 2 7 2" xfId="244" xr:uid="{00000000-0005-0000-0000-00008E020000}"/>
    <cellStyle name="Normalny 2 8" xfId="245" xr:uid="{00000000-0005-0000-0000-00008F020000}"/>
    <cellStyle name="Normalny 2 8 2" xfId="246" xr:uid="{00000000-0005-0000-0000-000090020000}"/>
    <cellStyle name="Normalny 3" xfId="247" xr:uid="{00000000-0005-0000-0000-000091020000}"/>
    <cellStyle name="Normalny 3 2" xfId="248" xr:uid="{00000000-0005-0000-0000-000092020000}"/>
    <cellStyle name="Normalny 4" xfId="249" xr:uid="{00000000-0005-0000-0000-000093020000}"/>
    <cellStyle name="Normalny 4 2" xfId="250" xr:uid="{00000000-0005-0000-0000-000094020000}"/>
    <cellStyle name="Normalny 5" xfId="251" xr:uid="{00000000-0005-0000-0000-000095020000}"/>
    <cellStyle name="Normalny 5 2" xfId="252" xr:uid="{00000000-0005-0000-0000-000096020000}"/>
    <cellStyle name="Normalny 5 3" xfId="253" xr:uid="{00000000-0005-0000-0000-000097020000}"/>
    <cellStyle name="Normalny 5 3 2" xfId="254" xr:uid="{00000000-0005-0000-0000-000098020000}"/>
    <cellStyle name="Normalny 5 4" xfId="255" xr:uid="{00000000-0005-0000-0000-000099020000}"/>
    <cellStyle name="Normalny 6" xfId="256" xr:uid="{00000000-0005-0000-0000-00009A020000}"/>
    <cellStyle name="Normalny 7" xfId="257" xr:uid="{00000000-0005-0000-0000-00009B020000}"/>
    <cellStyle name="Normalny 8" xfId="258" xr:uid="{00000000-0005-0000-0000-00009C020000}"/>
    <cellStyle name="Normalny 9" xfId="259" xr:uid="{00000000-0005-0000-0000-00009D020000}"/>
    <cellStyle name="Nota" xfId="79" xr:uid="{00000000-0005-0000-0000-00009E020000}"/>
    <cellStyle name="Note" xfId="80" builtinId="10" customBuiltin="1"/>
    <cellStyle name="Note 2" xfId="691" xr:uid="{00000000-0005-0000-0000-0000A0020000}"/>
    <cellStyle name="Note 3" xfId="771" xr:uid="{00000000-0005-0000-0000-0000A1020000}"/>
    <cellStyle name="Note 4" xfId="800" xr:uid="{00000000-0005-0000-0000-0000A2020000}"/>
    <cellStyle name="Output" xfId="81" builtinId="21" customBuiltin="1"/>
    <cellStyle name="Output 2" xfId="686" xr:uid="{00000000-0005-0000-0000-0000A4020000}"/>
    <cellStyle name="Output 3" xfId="772" xr:uid="{00000000-0005-0000-0000-0000A5020000}"/>
    <cellStyle name="Percent 2" xfId="82" xr:uid="{00000000-0005-0000-0000-0000A7020000}"/>
    <cellStyle name="Percent 2 2" xfId="262" xr:uid="{00000000-0005-0000-0000-0000A8020000}"/>
    <cellStyle name="Percent 2 2 2" xfId="606" xr:uid="{00000000-0005-0000-0000-0000A9020000}"/>
    <cellStyle name="Percent 2 2 3" xfId="607" xr:uid="{00000000-0005-0000-0000-0000AA020000}"/>
    <cellStyle name="Percent 2 2 4" xfId="608" xr:uid="{00000000-0005-0000-0000-0000AB020000}"/>
    <cellStyle name="Percent 2 2 5" xfId="609" xr:uid="{00000000-0005-0000-0000-0000AC020000}"/>
    <cellStyle name="Percent 2 2 6" xfId="605" xr:uid="{00000000-0005-0000-0000-0000AD020000}"/>
    <cellStyle name="Percent 2 3" xfId="261" xr:uid="{00000000-0005-0000-0000-0000AE020000}"/>
    <cellStyle name="Percent 2 3 2" xfId="611" xr:uid="{00000000-0005-0000-0000-0000AF020000}"/>
    <cellStyle name="Percent 2 3 3" xfId="610" xr:uid="{00000000-0005-0000-0000-0000B0020000}"/>
    <cellStyle name="Percent 2 4" xfId="612" xr:uid="{00000000-0005-0000-0000-0000B1020000}"/>
    <cellStyle name="Percent 2 5" xfId="613" xr:uid="{00000000-0005-0000-0000-0000B2020000}"/>
    <cellStyle name="Percent 2 6" xfId="604" xr:uid="{00000000-0005-0000-0000-0000B3020000}"/>
    <cellStyle name="Percent 3" xfId="263" xr:uid="{00000000-0005-0000-0000-0000B4020000}"/>
    <cellStyle name="Percent 3 2" xfId="264" xr:uid="{00000000-0005-0000-0000-0000B5020000}"/>
    <cellStyle name="Percent 3 2 2" xfId="614" xr:uid="{00000000-0005-0000-0000-0000B6020000}"/>
    <cellStyle name="Percent 3 2 3" xfId="615" xr:uid="{00000000-0005-0000-0000-0000B7020000}"/>
    <cellStyle name="Percent 3 2 4" xfId="616" xr:uid="{00000000-0005-0000-0000-0000B8020000}"/>
    <cellStyle name="Percent 3 3" xfId="617" xr:uid="{00000000-0005-0000-0000-0000B9020000}"/>
    <cellStyle name="Percent 3 4" xfId="618" xr:uid="{00000000-0005-0000-0000-0000BA020000}"/>
    <cellStyle name="Percent 3 5" xfId="619" xr:uid="{00000000-0005-0000-0000-0000BB020000}"/>
    <cellStyle name="Percent 3 6" xfId="620" xr:uid="{00000000-0005-0000-0000-0000BC020000}"/>
    <cellStyle name="Percent 3 7" xfId="805" xr:uid="{00000000-0005-0000-0000-0000BD020000}"/>
    <cellStyle name="Percent 4" xfId="260" xr:uid="{00000000-0005-0000-0000-0000BE020000}"/>
    <cellStyle name="Percent 4 2" xfId="622" xr:uid="{00000000-0005-0000-0000-0000BF020000}"/>
    <cellStyle name="Percent 4 3" xfId="623" xr:uid="{00000000-0005-0000-0000-0000C0020000}"/>
    <cellStyle name="Percent 4 4" xfId="621" xr:uid="{00000000-0005-0000-0000-0000C1020000}"/>
    <cellStyle name="Percent 5" xfId="624" xr:uid="{00000000-0005-0000-0000-0000C2020000}"/>
    <cellStyle name="Percent 6" xfId="625" xr:uid="{00000000-0005-0000-0000-0000C3020000}"/>
    <cellStyle name="Procentowy 3" xfId="265" xr:uid="{00000000-0005-0000-0000-0000C4020000}"/>
    <cellStyle name="Procentowy 8" xfId="266" xr:uid="{00000000-0005-0000-0000-0000C5020000}"/>
    <cellStyle name="Prozent_SubCatperStud" xfId="267" xr:uid="{00000000-0005-0000-0000-0000C6020000}"/>
    <cellStyle name="row" xfId="268" xr:uid="{00000000-0005-0000-0000-0000C7020000}"/>
    <cellStyle name="row 2" xfId="626" xr:uid="{00000000-0005-0000-0000-0000C8020000}"/>
    <cellStyle name="row 2 2" xfId="627" xr:uid="{00000000-0005-0000-0000-0000C9020000}"/>
    <cellStyle name="row 3" xfId="628" xr:uid="{00000000-0005-0000-0000-0000CA020000}"/>
    <cellStyle name="row 3 2" xfId="629" xr:uid="{00000000-0005-0000-0000-0000CB020000}"/>
    <cellStyle name="row 3 3" xfId="630" xr:uid="{00000000-0005-0000-0000-0000CC020000}"/>
    <cellStyle name="row 4" xfId="631" xr:uid="{00000000-0005-0000-0000-0000CD020000}"/>
    <cellStyle name="row 4 2" xfId="632" xr:uid="{00000000-0005-0000-0000-0000CE020000}"/>
    <cellStyle name="row 4 3" xfId="633" xr:uid="{00000000-0005-0000-0000-0000CF020000}"/>
    <cellStyle name="row 5" xfId="634" xr:uid="{00000000-0005-0000-0000-0000D0020000}"/>
    <cellStyle name="row 6" xfId="635" xr:uid="{00000000-0005-0000-0000-0000D1020000}"/>
    <cellStyle name="RowCodes" xfId="269" xr:uid="{00000000-0005-0000-0000-0000D2020000}"/>
    <cellStyle name="Row-Col Headings" xfId="270" xr:uid="{00000000-0005-0000-0000-0000D3020000}"/>
    <cellStyle name="RowTitles" xfId="271" xr:uid="{00000000-0005-0000-0000-0000D4020000}"/>
    <cellStyle name="RowTitles 2" xfId="636" xr:uid="{00000000-0005-0000-0000-0000D5020000}"/>
    <cellStyle name="RowTitles 2 2" xfId="637" xr:uid="{00000000-0005-0000-0000-0000D6020000}"/>
    <cellStyle name="RowTitles 3" xfId="638" xr:uid="{00000000-0005-0000-0000-0000D7020000}"/>
    <cellStyle name="RowTitles 3 2" xfId="639" xr:uid="{00000000-0005-0000-0000-0000D8020000}"/>
    <cellStyle name="RowTitles 3 3" xfId="640" xr:uid="{00000000-0005-0000-0000-0000D9020000}"/>
    <cellStyle name="RowTitles 4" xfId="641" xr:uid="{00000000-0005-0000-0000-0000DA020000}"/>
    <cellStyle name="RowTitles 4 2" xfId="642" xr:uid="{00000000-0005-0000-0000-0000DB020000}"/>
    <cellStyle name="RowTitles 4 3" xfId="643" xr:uid="{00000000-0005-0000-0000-0000DC020000}"/>
    <cellStyle name="RowTitles 5" xfId="644" xr:uid="{00000000-0005-0000-0000-0000DD020000}"/>
    <cellStyle name="RowTitles 6" xfId="645" xr:uid="{00000000-0005-0000-0000-0000DE020000}"/>
    <cellStyle name="RowTitles_CENTRAL_GOVT" xfId="646" xr:uid="{00000000-0005-0000-0000-0000DF020000}"/>
    <cellStyle name="RowTitles1-Detail" xfId="272" xr:uid="{00000000-0005-0000-0000-0000E0020000}"/>
    <cellStyle name="RowTitles1-Detail 2" xfId="647" xr:uid="{00000000-0005-0000-0000-0000E1020000}"/>
    <cellStyle name="RowTitles1-Detail 2 2" xfId="648" xr:uid="{00000000-0005-0000-0000-0000E2020000}"/>
    <cellStyle name="RowTitles1-Detail 2 2 2" xfId="649" xr:uid="{00000000-0005-0000-0000-0000E3020000}"/>
    <cellStyle name="RowTitles1-Detail 2 2 3" xfId="650" xr:uid="{00000000-0005-0000-0000-0000E4020000}"/>
    <cellStyle name="RowTitles1-Detail 2 3" xfId="651" xr:uid="{00000000-0005-0000-0000-0000E5020000}"/>
    <cellStyle name="RowTitles1-Detail 2 3 2" xfId="652" xr:uid="{00000000-0005-0000-0000-0000E6020000}"/>
    <cellStyle name="RowTitles1-Detail 2 3 3" xfId="653" xr:uid="{00000000-0005-0000-0000-0000E7020000}"/>
    <cellStyle name="RowTitles1-Detail 2 4" xfId="654" xr:uid="{00000000-0005-0000-0000-0000E8020000}"/>
    <cellStyle name="RowTitles1-Detail 2 4 2" xfId="655" xr:uid="{00000000-0005-0000-0000-0000E9020000}"/>
    <cellStyle name="RowTitles-Col2" xfId="273" xr:uid="{00000000-0005-0000-0000-0000EA020000}"/>
    <cellStyle name="RowTitles-Col2 2" xfId="656" xr:uid="{00000000-0005-0000-0000-0000EB020000}"/>
    <cellStyle name="RowTitles-Col2 2 2" xfId="657" xr:uid="{00000000-0005-0000-0000-0000EC020000}"/>
    <cellStyle name="RowTitles-Col2 2 2 2" xfId="658" xr:uid="{00000000-0005-0000-0000-0000ED020000}"/>
    <cellStyle name="RowTitles-Col2 2 2 3" xfId="659" xr:uid="{00000000-0005-0000-0000-0000EE020000}"/>
    <cellStyle name="RowTitles-Col2 2 3" xfId="660" xr:uid="{00000000-0005-0000-0000-0000EF020000}"/>
    <cellStyle name="RowTitles-Col2 2 3 2" xfId="661" xr:uid="{00000000-0005-0000-0000-0000F0020000}"/>
    <cellStyle name="RowTitles-Col2 2 3 3" xfId="662" xr:uid="{00000000-0005-0000-0000-0000F1020000}"/>
    <cellStyle name="RowTitles-Col2 2 4" xfId="663" xr:uid="{00000000-0005-0000-0000-0000F2020000}"/>
    <cellStyle name="RowTitles-Col2 2 4 2" xfId="664" xr:uid="{00000000-0005-0000-0000-0000F3020000}"/>
    <cellStyle name="RowTitles-Col2 2 5" xfId="665" xr:uid="{00000000-0005-0000-0000-0000F4020000}"/>
    <cellStyle name="RowTitles-Col2 3" xfId="666" xr:uid="{00000000-0005-0000-0000-0000F5020000}"/>
    <cellStyle name="RowTitles-Detail" xfId="274" xr:uid="{00000000-0005-0000-0000-0000F6020000}"/>
    <cellStyle name="RowTitles-Detail 2" xfId="667" xr:uid="{00000000-0005-0000-0000-0000F7020000}"/>
    <cellStyle name="RowTitles-Detail 2 2" xfId="668" xr:uid="{00000000-0005-0000-0000-0000F8020000}"/>
    <cellStyle name="RowTitles-Detail 2 2 2" xfId="669" xr:uid="{00000000-0005-0000-0000-0000F9020000}"/>
    <cellStyle name="RowTitles-Detail 2 2 3" xfId="670" xr:uid="{00000000-0005-0000-0000-0000FA020000}"/>
    <cellStyle name="RowTitles-Detail 2 3" xfId="671" xr:uid="{00000000-0005-0000-0000-0000FB020000}"/>
    <cellStyle name="RowTitles-Detail 2 3 2" xfId="672" xr:uid="{00000000-0005-0000-0000-0000FC020000}"/>
    <cellStyle name="RowTitles-Detail 2 3 3" xfId="673" xr:uid="{00000000-0005-0000-0000-0000FD020000}"/>
    <cellStyle name="RowTitles-Detail 2 4" xfId="674" xr:uid="{00000000-0005-0000-0000-0000FE020000}"/>
    <cellStyle name="RowTitles-Detail 2 4 2" xfId="675" xr:uid="{00000000-0005-0000-0000-0000FF020000}"/>
    <cellStyle name="ss1" xfId="83" xr:uid="{00000000-0005-0000-0000-000000030000}"/>
    <cellStyle name="ss10" xfId="84" xr:uid="{00000000-0005-0000-0000-000001030000}"/>
    <cellStyle name="ss11" xfId="85" xr:uid="{00000000-0005-0000-0000-000002030000}"/>
    <cellStyle name="ss12" xfId="86" xr:uid="{00000000-0005-0000-0000-000003030000}"/>
    <cellStyle name="ss13" xfId="87" xr:uid="{00000000-0005-0000-0000-000004030000}"/>
    <cellStyle name="ss14" xfId="88" xr:uid="{00000000-0005-0000-0000-000005030000}"/>
    <cellStyle name="ss15" xfId="89" xr:uid="{00000000-0005-0000-0000-000006030000}"/>
    <cellStyle name="ss16" xfId="90" xr:uid="{00000000-0005-0000-0000-000007030000}"/>
    <cellStyle name="ss17" xfId="91" xr:uid="{00000000-0005-0000-0000-000008030000}"/>
    <cellStyle name="ss18" xfId="92" xr:uid="{00000000-0005-0000-0000-000009030000}"/>
    <cellStyle name="ss19" xfId="93" xr:uid="{00000000-0005-0000-0000-00000A030000}"/>
    <cellStyle name="ss2" xfId="94" xr:uid="{00000000-0005-0000-0000-00000B030000}"/>
    <cellStyle name="ss20" xfId="95" xr:uid="{00000000-0005-0000-0000-00000C030000}"/>
    <cellStyle name="ss21" xfId="96" xr:uid="{00000000-0005-0000-0000-00000D030000}"/>
    <cellStyle name="ss22" xfId="97" xr:uid="{00000000-0005-0000-0000-00000E030000}"/>
    <cellStyle name="ss3" xfId="98" xr:uid="{00000000-0005-0000-0000-00000F030000}"/>
    <cellStyle name="ss4" xfId="99" xr:uid="{00000000-0005-0000-0000-000010030000}"/>
    <cellStyle name="ss5" xfId="100" xr:uid="{00000000-0005-0000-0000-000011030000}"/>
    <cellStyle name="ss6" xfId="101" xr:uid="{00000000-0005-0000-0000-000012030000}"/>
    <cellStyle name="ss7" xfId="102" xr:uid="{00000000-0005-0000-0000-000013030000}"/>
    <cellStyle name="ss8" xfId="103" xr:uid="{00000000-0005-0000-0000-000014030000}"/>
    <cellStyle name="ss9" xfId="104" xr:uid="{00000000-0005-0000-0000-000015030000}"/>
    <cellStyle name="Standaard_Blad1" xfId="275" xr:uid="{00000000-0005-0000-0000-000016030000}"/>
    <cellStyle name="Standard 2" xfId="773" xr:uid="{00000000-0005-0000-0000-000017030000}"/>
    <cellStyle name="Standard_DIAGRAM" xfId="276" xr:uid="{00000000-0005-0000-0000-000018030000}"/>
    <cellStyle name="Style 1" xfId="105" xr:uid="{00000000-0005-0000-0000-000019030000}"/>
    <cellStyle name="Style 1 2" xfId="801" xr:uid="{00000000-0005-0000-0000-00001A030000}"/>
    <cellStyle name="Style 2" xfId="106" xr:uid="{00000000-0005-0000-0000-00001B030000}"/>
    <cellStyle name="Sub-titles" xfId="277" xr:uid="{00000000-0005-0000-0000-00001C030000}"/>
    <cellStyle name="Sub-titles Cols" xfId="278" xr:uid="{00000000-0005-0000-0000-00001D030000}"/>
    <cellStyle name="Sub-titles rows" xfId="279" xr:uid="{00000000-0005-0000-0000-00001E030000}"/>
    <cellStyle name="Table No." xfId="280" xr:uid="{00000000-0005-0000-0000-00001F030000}"/>
    <cellStyle name="Table Title" xfId="281" xr:uid="{00000000-0005-0000-0000-000020030000}"/>
    <cellStyle name="Tagline" xfId="107" xr:uid="{00000000-0005-0000-0000-000021030000}"/>
    <cellStyle name="temp" xfId="282" xr:uid="{00000000-0005-0000-0000-000022030000}"/>
    <cellStyle name="Testo avviso" xfId="108" xr:uid="{00000000-0005-0000-0000-000023030000}"/>
    <cellStyle name="Testo descrittivo" xfId="109" xr:uid="{00000000-0005-0000-0000-000024030000}"/>
    <cellStyle name="Title" xfId="110" builtinId="15" customBuiltin="1"/>
    <cellStyle name="Title 1" xfId="111" xr:uid="{00000000-0005-0000-0000-000026030000}"/>
    <cellStyle name="Title 2" xfId="112" xr:uid="{00000000-0005-0000-0000-000027030000}"/>
    <cellStyle name="Title 3" xfId="677" xr:uid="{00000000-0005-0000-0000-000028030000}"/>
    <cellStyle name="title1" xfId="283" xr:uid="{00000000-0005-0000-0000-000029030000}"/>
    <cellStyle name="Titles" xfId="284" xr:uid="{00000000-0005-0000-0000-00002A030000}"/>
    <cellStyle name="Titolo" xfId="113" xr:uid="{00000000-0005-0000-0000-00002B030000}"/>
    <cellStyle name="Titolo 1" xfId="114" xr:uid="{00000000-0005-0000-0000-00002C030000}"/>
    <cellStyle name="Titolo 2" xfId="115" xr:uid="{00000000-0005-0000-0000-00002D030000}"/>
    <cellStyle name="Titolo 3" xfId="116" xr:uid="{00000000-0005-0000-0000-00002E030000}"/>
    <cellStyle name="Titolo 4" xfId="117" xr:uid="{00000000-0005-0000-0000-00002F030000}"/>
    <cellStyle name="Total" xfId="118" builtinId="25" customBuiltin="1"/>
    <cellStyle name="Total 2" xfId="693" xr:uid="{00000000-0005-0000-0000-000031030000}"/>
    <cellStyle name="Total 3" xfId="774" xr:uid="{00000000-0005-0000-0000-000032030000}"/>
    <cellStyle name="Totale" xfId="119" xr:uid="{00000000-0005-0000-0000-000033030000}"/>
    <cellStyle name="Tusental (0)_Blad2" xfId="285" xr:uid="{00000000-0005-0000-0000-000034030000}"/>
    <cellStyle name="Tusental 2" xfId="286" xr:uid="{00000000-0005-0000-0000-000035030000}"/>
    <cellStyle name="Tusental 3" xfId="676" xr:uid="{00000000-0005-0000-0000-000036030000}"/>
    <cellStyle name="Tusental_Blad2" xfId="287" xr:uid="{00000000-0005-0000-0000-000037030000}"/>
    <cellStyle name="Uwaga 2" xfId="288" xr:uid="{00000000-0005-0000-0000-000038030000}"/>
    <cellStyle name="Valore non valido" xfId="120" xr:uid="{00000000-0005-0000-0000-000039030000}"/>
    <cellStyle name="Valore valido" xfId="121" xr:uid="{00000000-0005-0000-0000-00003A030000}"/>
    <cellStyle name="Valuta (0)_Blad2" xfId="289" xr:uid="{00000000-0005-0000-0000-00003B030000}"/>
    <cellStyle name="Valuta_Blad2" xfId="290" xr:uid="{00000000-0005-0000-0000-00003C030000}"/>
    <cellStyle name="Währung [0]_DIAGRAM" xfId="291" xr:uid="{00000000-0005-0000-0000-00003D030000}"/>
    <cellStyle name="Währung_DIAGRAM" xfId="292" xr:uid="{00000000-0005-0000-0000-00003E030000}"/>
    <cellStyle name="Warning Text" xfId="122" builtinId="11" customBuiltin="1"/>
    <cellStyle name="Warning Text 2" xfId="690" xr:uid="{00000000-0005-0000-0000-000040030000}"/>
    <cellStyle name="Warning Text 3" xfId="775" xr:uid="{00000000-0005-0000-0000-000041030000}"/>
    <cellStyle name="표준_T_A8(통계청_검증결과)" xfId="293" xr:uid="{00000000-0005-0000-0000-000042030000}"/>
    <cellStyle name="標準_法務省担当表（eigo ） " xfId="294" xr:uid="{00000000-0005-0000-0000-000043030000}"/>
  </cellStyles>
  <dxfs count="0"/>
  <tableStyles count="0" defaultTableStyle="TableStyleMedium9" defaultPivotStyle="PivotStyleLight16"/>
  <colors>
    <mruColors>
      <color rgb="FF000000"/>
      <color rgb="FF0000FF"/>
      <color rgb="FF66FF99"/>
      <color rgb="FF3366FF"/>
      <color rgb="FFFFCC99"/>
      <color rgb="FF333333"/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3D148-EBFD-431C-B12E-896E79AEDD9F}">
  <dimension ref="A2:Y19"/>
  <sheetViews>
    <sheetView tabSelected="1" workbookViewId="0"/>
  </sheetViews>
  <sheetFormatPr defaultColWidth="5.85546875" defaultRowHeight="11.25"/>
  <cols>
    <col min="1" max="1" width="5.85546875" style="1"/>
    <col min="2" max="2" width="10.85546875" style="1" customWidth="1"/>
    <col min="3" max="11" width="5.85546875" style="1"/>
    <col min="12" max="13" width="9.28515625" style="1" customWidth="1"/>
    <col min="14" max="14" width="5.85546875" style="1"/>
    <col min="15" max="15" width="6.5703125" style="1" bestFit="1" customWidth="1"/>
    <col min="16" max="23" width="5.85546875" style="1"/>
    <col min="24" max="25" width="9" style="1" customWidth="1"/>
    <col min="26" max="26" width="5.85546875" style="1"/>
    <col min="27" max="28" width="8.5703125" style="1" customWidth="1"/>
    <col min="29" max="16384" width="5.85546875" style="1"/>
  </cols>
  <sheetData>
    <row r="2" spans="1:25">
      <c r="L2" s="2" t="s">
        <v>17</v>
      </c>
      <c r="N2" s="2" t="s">
        <v>25</v>
      </c>
      <c r="X2" s="2" t="s">
        <v>18</v>
      </c>
      <c r="Y2" s="2" t="s">
        <v>18</v>
      </c>
    </row>
    <row r="3" spans="1:25">
      <c r="C3" s="3">
        <v>2016</v>
      </c>
      <c r="D3" s="3">
        <v>2017</v>
      </c>
      <c r="E3" s="3">
        <v>2018</v>
      </c>
      <c r="F3" s="3">
        <v>2019</v>
      </c>
      <c r="G3" s="3">
        <v>2020</v>
      </c>
      <c r="H3" s="3">
        <v>2021</v>
      </c>
      <c r="I3" s="3">
        <v>2022</v>
      </c>
      <c r="J3" s="3">
        <v>2023</v>
      </c>
      <c r="L3" s="2" t="s">
        <v>24</v>
      </c>
      <c r="O3" s="3">
        <v>2016</v>
      </c>
      <c r="P3" s="3">
        <v>2017</v>
      </c>
      <c r="Q3" s="3">
        <v>2018</v>
      </c>
      <c r="R3" s="3">
        <v>2019</v>
      </c>
      <c r="S3" s="3">
        <v>2020</v>
      </c>
      <c r="T3" s="3">
        <v>2021</v>
      </c>
      <c r="U3" s="3">
        <v>2022</v>
      </c>
      <c r="V3" s="3">
        <v>2023</v>
      </c>
      <c r="X3" s="2" t="s">
        <v>26</v>
      </c>
      <c r="Y3" s="2" t="s">
        <v>27</v>
      </c>
    </row>
    <row r="4" spans="1:25">
      <c r="C4" s="8" t="s">
        <v>20</v>
      </c>
      <c r="D4" s="8"/>
      <c r="E4" s="8"/>
      <c r="F4" s="8"/>
      <c r="G4" s="8"/>
      <c r="H4" s="8"/>
      <c r="I4" s="8"/>
      <c r="J4" s="8"/>
      <c r="L4" s="2"/>
      <c r="O4" s="3"/>
      <c r="P4" s="3"/>
      <c r="Q4" s="3"/>
      <c r="R4" s="3"/>
      <c r="S4" s="3"/>
      <c r="T4" s="3"/>
      <c r="U4" s="3"/>
      <c r="V4" s="3"/>
      <c r="X4" s="2"/>
      <c r="Y4" s="2"/>
    </row>
    <row r="5" spans="1:25">
      <c r="C5" s="8"/>
      <c r="D5" s="8"/>
      <c r="E5" s="8"/>
      <c r="F5" s="8"/>
      <c r="G5" s="8"/>
      <c r="H5" s="8"/>
      <c r="I5" s="8"/>
      <c r="J5" s="8"/>
      <c r="L5" s="2"/>
      <c r="O5" s="3"/>
      <c r="P5" s="3"/>
      <c r="Q5" s="3"/>
      <c r="R5" s="3"/>
      <c r="S5" s="3"/>
      <c r="T5" s="3"/>
      <c r="U5" s="3"/>
      <c r="V5" s="3"/>
      <c r="X5" s="2"/>
      <c r="Y5" s="2"/>
    </row>
    <row r="6" spans="1:25">
      <c r="A6" s="1" t="s">
        <v>19</v>
      </c>
      <c r="B6" s="1" t="s">
        <v>0</v>
      </c>
      <c r="C6" s="4">
        <v>0.50486292454228665</v>
      </c>
      <c r="D6" s="4">
        <v>0.50712530238470221</v>
      </c>
      <c r="E6" s="4">
        <v>0.50912342326182936</v>
      </c>
      <c r="F6" s="4">
        <v>0.51992469063629121</v>
      </c>
      <c r="G6" s="4">
        <v>0.52574246554399895</v>
      </c>
      <c r="H6" s="4">
        <v>0.53665088237395309</v>
      </c>
      <c r="I6" s="4">
        <v>0.54482381703959726</v>
      </c>
      <c r="J6" s="4">
        <v>0.54761035867128638</v>
      </c>
      <c r="O6" s="3"/>
      <c r="P6" s="3"/>
      <c r="Q6" s="3"/>
      <c r="R6" s="3"/>
      <c r="S6" s="3"/>
      <c r="T6" s="3"/>
      <c r="U6" s="3"/>
      <c r="V6" s="3"/>
    </row>
    <row r="7" spans="1:25">
      <c r="C7" s="3"/>
      <c r="D7" s="3"/>
      <c r="E7" s="3"/>
      <c r="F7" s="3"/>
      <c r="G7" s="3"/>
      <c r="H7" s="3"/>
      <c r="I7" s="3"/>
      <c r="J7" s="3"/>
      <c r="O7" s="3"/>
      <c r="P7" s="3"/>
      <c r="Q7" s="3"/>
      <c r="R7" s="3"/>
      <c r="S7" s="3"/>
      <c r="T7" s="3"/>
      <c r="U7" s="3"/>
      <c r="V7" s="3"/>
    </row>
    <row r="8" spans="1:25">
      <c r="A8" s="1" t="s">
        <v>0</v>
      </c>
      <c r="B8" s="1" t="s">
        <v>0</v>
      </c>
      <c r="C8" s="4">
        <f>AVERAGE('1.1.1'!AG5,'1.1.2'!AG5,'1.2.1'!AG5,'1.2.2'!AG5,'2.1.1'!AG5,'2.1.3'!AG5,'2.2.1'!AG5,'2.3.2'!AG5,'3.1.1'!AG5,'3.1.2'!AG5,'3.2.1'!AG5,'3.2.2'!AG5,'3.3.1'!AG5,'3.3.2'!AG5,'3.3.3'!AG5,'4.2.1'!AG5,'4.2.2'!AG5,'4.3.2'!AG5,'4.3.3'!AG5)</f>
        <v>0.55226786773612457</v>
      </c>
      <c r="D8" s="4">
        <f>AVERAGE('1.1.1'!AH5,'1.1.2'!AH5,'1.2.1'!AH5,'1.2.2'!AH5,'2.1.1'!AH5,'2.1.3'!AH5,'2.2.1'!AH5,'2.3.2'!AH5,'3.1.1'!AH5,'3.1.2'!AH5,'3.2.1'!AH5,'3.2.2'!AH5,'3.3.1'!AH5,'3.3.2'!AH5,'3.3.3'!AH5,'4.2.1'!AH5,'4.2.2'!AH5,'4.3.2'!AH5,'4.3.3'!AH5)</f>
        <v>0.5480940004094057</v>
      </c>
      <c r="E8" s="4">
        <f>AVERAGE('1.1.1'!AI5,'1.1.2'!AI5,'1.2.1'!AI5,'1.2.2'!AI5,'2.1.1'!AI5,'2.1.3'!AI5,'2.2.1'!AI5,'2.3.2'!AI5,'3.1.1'!AI5,'3.1.2'!AI5,'3.2.1'!AI5,'3.2.2'!AI5,'3.3.1'!AI5,'3.3.2'!AI5,'3.3.3'!AI5,'4.2.1'!AI5,'4.2.2'!AI5,'4.3.2'!AI5,'4.3.3'!AI5)</f>
        <v>0.54438640708623032</v>
      </c>
      <c r="F8" s="4">
        <f>AVERAGE('1.1.1'!AJ5,'1.1.2'!AJ5,'1.2.1'!AJ5,'1.2.2'!AJ5,'2.1.1'!AJ5,'2.1.3'!AJ5,'2.2.1'!AJ5,'2.3.2'!AJ5,'3.1.1'!AJ5,'3.1.2'!AJ5,'3.2.1'!AJ5,'3.2.2'!AJ5,'3.3.1'!AJ5,'3.3.2'!AJ5,'3.3.3'!AJ5,'4.2.1'!AJ5,'4.2.2'!AJ5,'4.3.2'!AJ5,'4.3.3'!AJ5)</f>
        <v>0.54114054180422</v>
      </c>
      <c r="G8" s="4">
        <f>AVERAGE('1.1.1'!AK5,'1.1.2'!AK5,'1.2.1'!AK5,'1.2.2'!AK5,'2.1.1'!AK5,'2.1.3'!AK5,'2.2.1'!AK5,'2.3.2'!AK5,'3.1.1'!AK5,'3.1.2'!AK5,'3.2.1'!AK5,'3.2.2'!AK5,'3.3.1'!AK5,'3.3.2'!AK5,'3.3.3'!AK5,'4.2.1'!AK5,'4.2.2'!AK5,'4.3.2'!AK5,'4.3.3'!AK5)</f>
        <v>0.54298992248768374</v>
      </c>
      <c r="H8" s="4">
        <f>AVERAGE('1.1.1'!AL5,'1.1.2'!AL5,'1.2.1'!AL5,'1.2.2'!AL5,'2.1.1'!AL5,'2.1.3'!AL5,'2.2.1'!AL5,'2.3.2'!AL5,'3.1.1'!AL5,'3.1.2'!AL5,'3.2.1'!AL5,'3.2.2'!AL5,'3.3.1'!AL5,'3.3.2'!AL5,'3.3.3'!AL5,'4.2.1'!AL5,'4.2.2'!AL5,'4.3.2'!AL5,'4.3.3'!AL5)</f>
        <v>0.54682407117325649</v>
      </c>
      <c r="I8" s="4">
        <f>AVERAGE('1.1.1'!AM5,'1.1.2'!AM5,'1.2.1'!AM5,'1.2.2'!AM5,'2.1.1'!AM5,'2.1.3'!AM5,'2.2.1'!AM5,'2.3.2'!AM5,'3.1.1'!AM5,'3.1.2'!AM5,'3.2.1'!AM5,'3.2.2'!AM5,'3.3.1'!AM5,'3.3.2'!AM5,'3.3.3'!AM5,'4.2.1'!AM5,'4.2.2'!AM5,'4.3.2'!AM5,'4.3.3'!AM5)</f>
        <v>0.54592017133599824</v>
      </c>
      <c r="J8" s="4">
        <f>AVERAGE('1.1.1'!AN5,'1.1.2'!AN5,'1.2.1'!AN5,'1.2.2'!AN5,'2.1.1'!AN5,'2.1.3'!AN5,'2.2.1'!AN5,'2.3.2'!AN5,'3.1.1'!AN5,'3.1.2'!AN5,'3.2.1'!AN5,'3.2.2'!AN5,'3.3.1'!AN5,'3.3.2'!AN5,'3.3.3'!AN5,'4.2.1'!AN5,'4.2.2'!AN5,'4.3.2'!AN5,'4.3.3'!AN5)</f>
        <v>0.54877534321778254</v>
      </c>
      <c r="L8" s="7"/>
      <c r="N8" s="1" t="s">
        <v>0</v>
      </c>
      <c r="O8" s="6">
        <f>100*(C8*(C$6/C$8))/($C$8*($C$6/$C$8))</f>
        <v>100</v>
      </c>
      <c r="P8" s="6">
        <f>100*(D8*(D$6/D$8))/($C$8*($C$6/$C$8))</f>
        <v>100.44811724775921</v>
      </c>
      <c r="Q8" s="6">
        <f>100*(E8*(E$6/E$8))/($C$8*($C$6/$C$8))</f>
        <v>100.84389217596149</v>
      </c>
      <c r="R8" s="6">
        <f>100*(F8*(F$6/F$8))/($C$8*($C$6/$C$8))</f>
        <v>102.98333772630654</v>
      </c>
      <c r="S8" s="6">
        <f>100*(G8*(G$6/G$8))/($C$8*($C$6/$C$8))</f>
        <v>104.13568515070538</v>
      </c>
      <c r="T8" s="6">
        <f>100*(H8*(H$6/H$8))/($C$8*($C$6/$C$8))</f>
        <v>106.29635417583609</v>
      </c>
      <c r="U8" s="6">
        <f>100*(I8*(I$6/I$8))/($C$8*($C$6/$C$8))</f>
        <v>107.91519649289745</v>
      </c>
      <c r="V8" s="6">
        <f>100*(J8*(J$6/J$8))/($C$8*($C$6/$C$8))</f>
        <v>108.46713673176832</v>
      </c>
      <c r="X8" s="6">
        <f>V8-O8</f>
        <v>8.4671367317683206</v>
      </c>
      <c r="Y8" s="6">
        <f>V8-U8</f>
        <v>0.55194023887086985</v>
      </c>
    </row>
    <row r="9" spans="1:25">
      <c r="A9" s="1" t="s">
        <v>1</v>
      </c>
      <c r="B9" s="1" t="s">
        <v>29</v>
      </c>
      <c r="C9" s="4">
        <f>AVERAGE('1.1.1'!AG6,'1.1.2'!AG6,'1.2.1'!AG6,'1.2.2'!AG6,'2.1.1'!AG6,'2.1.3'!AG6,'2.2.1'!AG6,'2.3.2'!AG6,'3.1.1'!AG6,'3.1.2'!AG6,'3.2.1'!AG6,'3.2.2'!AG6,'3.3.1'!AG6,'3.3.2'!AG6,'3.3.3'!AG6,'4.2.1'!AG6,'4.2.2'!AG6,'4.3.2'!AG6,'4.3.3'!AG6)</f>
        <v>0.60937853298289257</v>
      </c>
      <c r="D9" s="4">
        <f>AVERAGE('1.1.1'!AH6,'1.1.2'!AH6,'1.2.1'!AH6,'1.2.2'!AH6,'2.1.1'!AH6,'2.1.3'!AH6,'2.2.1'!AH6,'2.3.2'!AH6,'3.1.1'!AH6,'3.1.2'!AH6,'3.2.1'!AH6,'3.2.2'!AH6,'3.3.1'!AH6,'3.3.2'!AH6,'3.3.3'!AH6,'4.2.1'!AH6,'4.2.2'!AH6,'4.3.2'!AH6,'4.3.3'!AH6)</f>
        <v>0.60677832902862561</v>
      </c>
      <c r="E9" s="4">
        <f>AVERAGE('1.1.1'!AI6,'1.1.2'!AI6,'1.2.1'!AI6,'1.2.2'!AI6,'2.1.1'!AI6,'2.1.3'!AI6,'2.2.1'!AI6,'2.3.2'!AI6,'3.1.1'!AI6,'3.1.2'!AI6,'3.2.1'!AI6,'3.2.2'!AI6,'3.3.1'!AI6,'3.3.2'!AI6,'3.3.3'!AI6,'4.2.1'!AI6,'4.2.2'!AI6,'4.3.2'!AI6,'4.3.3'!AI6)</f>
        <v>0.61006920472356152</v>
      </c>
      <c r="F9" s="4">
        <f>AVERAGE('1.1.1'!AJ6,'1.1.2'!AJ6,'1.2.1'!AJ6,'1.2.2'!AJ6,'2.1.1'!AJ6,'2.1.3'!AJ6,'2.2.1'!AJ6,'2.3.2'!AJ6,'3.1.1'!AJ6,'3.1.2'!AJ6,'3.2.1'!AJ6,'3.2.2'!AJ6,'3.3.1'!AJ6,'3.3.2'!AJ6,'3.3.3'!AJ6,'4.2.1'!AJ6,'4.2.2'!AJ6,'4.3.2'!AJ6,'4.3.3'!AJ6)</f>
        <v>0.6033588830386416</v>
      </c>
      <c r="G9" s="4">
        <f>AVERAGE('1.1.1'!AK6,'1.1.2'!AK6,'1.2.1'!AK6,'1.2.2'!AK6,'2.1.1'!AK6,'2.1.3'!AK6,'2.2.1'!AK6,'2.3.2'!AK6,'3.1.1'!AK6,'3.1.2'!AK6,'3.2.1'!AK6,'3.2.2'!AK6,'3.3.1'!AK6,'3.3.2'!AK6,'3.3.3'!AK6,'4.2.1'!AK6,'4.2.2'!AK6,'4.3.2'!AK6,'4.3.3'!AK6)</f>
        <v>0.60821920234597959</v>
      </c>
      <c r="H9" s="4">
        <f>AVERAGE('1.1.1'!AL6,'1.1.2'!AL6,'1.2.1'!AL6,'1.2.2'!AL6,'2.1.1'!AL6,'2.1.3'!AL6,'2.2.1'!AL6,'2.3.2'!AL6,'3.1.1'!AL6,'3.1.2'!AL6,'3.2.1'!AL6,'3.2.2'!AL6,'3.3.1'!AL6,'3.3.2'!AL6,'3.3.3'!AL6,'4.2.1'!AL6,'4.2.2'!AL6,'4.3.2'!AL6,'4.3.3'!AL6)</f>
        <v>0.59267672679990435</v>
      </c>
      <c r="I9" s="4">
        <f>AVERAGE('1.1.1'!AM6,'1.1.2'!AM6,'1.2.1'!AM6,'1.2.2'!AM6,'2.1.1'!AM6,'2.1.3'!AM6,'2.2.1'!AM6,'2.3.2'!AM6,'3.1.1'!AM6,'3.1.2'!AM6,'3.2.1'!AM6,'3.2.2'!AM6,'3.3.1'!AM6,'3.3.2'!AM6,'3.3.3'!AM6,'4.2.1'!AM6,'4.2.2'!AM6,'4.3.2'!AM6,'4.3.3'!AM6)</f>
        <v>0.58550989337328418</v>
      </c>
      <c r="J9" s="4">
        <f>AVERAGE('1.1.1'!AN6,'1.1.2'!AN6,'1.2.1'!AN6,'1.2.2'!AN6,'2.1.1'!AN6,'2.1.3'!AN6,'2.2.1'!AN6,'2.3.2'!AN6,'3.1.1'!AN6,'3.1.2'!AN6,'3.2.1'!AN6,'3.2.2'!AN6,'3.3.1'!AN6,'3.3.2'!AN6,'3.3.3'!AN6,'4.2.1'!AN6,'4.2.2'!AN6,'4.3.2'!AN6,'4.3.3'!AN6)</f>
        <v>0.59114762123405828</v>
      </c>
      <c r="L9" s="6">
        <f t="shared" ref="L9:L19" si="0">100*J9/J$8</f>
        <v>107.72124304416137</v>
      </c>
      <c r="N9" s="1" t="s">
        <v>1</v>
      </c>
      <c r="O9" s="6">
        <f>100*(C9*(C$6/C$8))/($C$8*($C$6/$C$8))</f>
        <v>110.34111679915002</v>
      </c>
      <c r="P9" s="6">
        <f>100*(D9*(D$6/D$8))/($C$8*($C$6/$C$8))</f>
        <v>111.20307956689841</v>
      </c>
      <c r="Q9" s="6">
        <f>100*(E9*(E$6/E$8))/($C$8*($C$6/$C$8))</f>
        <v>113.01118525406609</v>
      </c>
      <c r="R9" s="6">
        <f>100*(F9*(F$6/F$8))/($C$8*($C$6/$C$8))</f>
        <v>114.82398161292404</v>
      </c>
      <c r="S9" s="6">
        <f>100*(G9*(G$6/G$8))/($C$8*($C$6/$C$8))</f>
        <v>116.64548591976997</v>
      </c>
      <c r="T9" s="6">
        <f>100*(H9*(H$6/H$8))/($C$8*($C$6/$C$8))</f>
        <v>115.20958674794159</v>
      </c>
      <c r="U9" s="6">
        <f>100*(I9*(I$6/I$8))/($C$8*($C$6/$C$8))</f>
        <v>115.74112573507489</v>
      </c>
      <c r="V9" s="6">
        <f>100*(J9*(J$6/J$8))/($C$8*($C$6/$C$8))</f>
        <v>116.84214798187098</v>
      </c>
      <c r="X9" s="6">
        <f>V9-O9</f>
        <v>6.5010311827209648</v>
      </c>
      <c r="Y9" s="6">
        <f>V9-U9</f>
        <v>1.1010222467960915</v>
      </c>
    </row>
    <row r="10" spans="1:25">
      <c r="A10" s="1" t="s">
        <v>2</v>
      </c>
      <c r="B10" s="1" t="s">
        <v>30</v>
      </c>
      <c r="C10" s="4">
        <f>AVERAGE('1.1.1'!AG7,'1.1.2'!AG7,'1.2.1'!AG7,'1.2.2'!AG7,'2.1.1'!AG7,'2.1.3'!AG7,'2.2.1'!AG7,'2.3.2'!AG7,'3.1.1'!AG7,'3.1.2'!AG7,'3.2.1'!AG7,'3.2.2'!AG7,'3.3.1'!AG7,'3.3.2'!AG7,'3.3.3'!AG7,'4.2.1'!AG7,'4.2.2'!AG7,'4.3.2'!AG7,'4.3.3'!AG7)</f>
        <v>0.2900995122240056</v>
      </c>
      <c r="D10" s="4">
        <f>AVERAGE('1.1.1'!AH7,'1.1.2'!AH7,'1.2.1'!AH7,'1.2.2'!AH7,'2.1.1'!AH7,'2.1.3'!AH7,'2.2.1'!AH7,'2.3.2'!AH7,'3.1.1'!AH7,'3.1.2'!AH7,'3.2.1'!AH7,'3.2.2'!AH7,'3.3.1'!AH7,'3.3.2'!AH7,'3.3.3'!AH7,'4.2.1'!AH7,'4.2.2'!AH7,'4.3.2'!AH7,'4.3.3'!AH7)</f>
        <v>0.29905242793630366</v>
      </c>
      <c r="E10" s="4">
        <f>AVERAGE('1.1.1'!AI7,'1.1.2'!AI7,'1.2.1'!AI7,'1.2.2'!AI7,'2.1.1'!AI7,'2.1.3'!AI7,'2.2.1'!AI7,'2.3.2'!AI7,'3.1.1'!AI7,'3.1.2'!AI7,'3.2.1'!AI7,'3.2.2'!AI7,'3.3.1'!AI7,'3.3.2'!AI7,'3.3.3'!AI7,'4.2.1'!AI7,'4.2.2'!AI7,'4.3.2'!AI7,'4.3.3'!AI7)</f>
        <v>0.3024726633528545</v>
      </c>
      <c r="F10" s="4">
        <f>AVERAGE('1.1.1'!AJ7,'1.1.2'!AJ7,'1.2.1'!AJ7,'1.2.2'!AJ7,'2.1.1'!AJ7,'2.1.3'!AJ7,'2.2.1'!AJ7,'2.3.2'!AJ7,'3.1.1'!AJ7,'3.1.2'!AJ7,'3.2.1'!AJ7,'3.2.2'!AJ7,'3.3.1'!AJ7,'3.3.2'!AJ7,'3.3.3'!AJ7,'4.2.1'!AJ7,'4.2.2'!AJ7,'4.3.2'!AJ7,'4.3.3'!AJ7)</f>
        <v>0.31824936967862455</v>
      </c>
      <c r="G10" s="4">
        <f>AVERAGE('1.1.1'!AK7,'1.1.2'!AK7,'1.2.1'!AK7,'1.2.2'!AK7,'2.1.1'!AK7,'2.1.3'!AK7,'2.2.1'!AK7,'2.3.2'!AK7,'3.1.1'!AK7,'3.1.2'!AK7,'3.2.1'!AK7,'3.2.2'!AK7,'3.3.1'!AK7,'3.3.2'!AK7,'3.3.3'!AK7,'4.2.1'!AK7,'4.2.2'!AK7,'4.3.2'!AK7,'4.3.3'!AK7)</f>
        <v>0.31215902124849487</v>
      </c>
      <c r="H10" s="4">
        <f>AVERAGE('1.1.1'!AL7,'1.1.2'!AL7,'1.2.1'!AL7,'1.2.2'!AL7,'2.1.1'!AL7,'2.1.3'!AL7,'2.2.1'!AL7,'2.3.2'!AL7,'3.1.1'!AL7,'3.1.2'!AL7,'3.2.1'!AL7,'3.2.2'!AL7,'3.3.1'!AL7,'3.3.2'!AL7,'3.3.3'!AL7,'4.2.1'!AL7,'4.2.2'!AL7,'4.3.2'!AL7,'4.3.3'!AL7)</f>
        <v>0.31654409372312581</v>
      </c>
      <c r="I10" s="4">
        <f>AVERAGE('1.1.1'!AM7,'1.1.2'!AM7,'1.2.1'!AM7,'1.2.2'!AM7,'2.1.1'!AM7,'2.1.3'!AM7,'2.2.1'!AM7,'2.3.2'!AM7,'3.1.1'!AM7,'3.1.2'!AM7,'3.2.1'!AM7,'3.2.2'!AM7,'3.3.1'!AM7,'3.3.2'!AM7,'3.3.3'!AM7,'4.2.1'!AM7,'4.2.2'!AM7,'4.3.2'!AM7,'4.3.3'!AM7)</f>
        <v>0.32997942958218002</v>
      </c>
      <c r="J10" s="4">
        <f>AVERAGE('1.1.1'!AN7,'1.1.2'!AN7,'1.2.1'!AN7,'1.2.2'!AN7,'2.1.1'!AN7,'2.1.3'!AN7,'2.2.1'!AN7,'2.3.2'!AN7,'3.1.1'!AN7,'3.1.2'!AN7,'3.2.1'!AN7,'3.2.2'!AN7,'3.3.1'!AN7,'3.3.2'!AN7,'3.3.3'!AN7,'4.2.1'!AN7,'4.2.2'!AN7,'4.3.2'!AN7,'4.3.3'!AN7)</f>
        <v>0.33117534757418748</v>
      </c>
      <c r="L10" s="6">
        <f t="shared" si="0"/>
        <v>60.348073518084412</v>
      </c>
      <c r="N10" s="1" t="s">
        <v>2</v>
      </c>
      <c r="O10" s="6">
        <f>100*(C10*(C$6/C$8))/($C$8*($C$6/$C$8))</f>
        <v>52.52876894924043</v>
      </c>
      <c r="P10" s="6">
        <f>100*(D10*(D$6/D$8))/($C$8*($C$6/$C$8))</f>
        <v>54.806754538700829</v>
      </c>
      <c r="Q10" s="6">
        <f>100*(E10*(E$6/E$8))/($C$8*($C$6/$C$8))</f>
        <v>56.031010789914134</v>
      </c>
      <c r="R10" s="6">
        <f>100*(F10*(F$6/F$8))/($C$8*($C$6/$C$8))</f>
        <v>60.565379576855783</v>
      </c>
      <c r="S10" s="6">
        <f>100*(G10*(G$6/G$8))/($C$8*($C$6/$C$8))</f>
        <v>59.866476719782852</v>
      </c>
      <c r="T10" s="6">
        <f>100*(H10*(H$6/H$8))/($C$8*($C$6/$C$8))</f>
        <v>61.532556579795326</v>
      </c>
      <c r="U10" s="6">
        <f>100*(I10*(I$6/I$8))/($C$8*($C$6/$C$8))</f>
        <v>65.228941613989875</v>
      </c>
      <c r="V10" s="6">
        <f>100*(J10*(J$6/J$8))/($C$8*($C$6/$C$8))</f>
        <v>65.457827417848691</v>
      </c>
      <c r="X10" s="6">
        <f t="shared" ref="X10:X19" si="1">V10-O10</f>
        <v>12.929058468608261</v>
      </c>
      <c r="Y10" s="6">
        <f t="shared" ref="Y10:Y19" si="2">V10-U10</f>
        <v>0.22888580385881596</v>
      </c>
    </row>
    <row r="11" spans="1:25">
      <c r="A11" s="1" t="s">
        <v>3</v>
      </c>
      <c r="B11" s="1" t="s">
        <v>31</v>
      </c>
      <c r="C11" s="4">
        <f>AVERAGE('1.1.1'!AG8,'1.1.2'!AG8,'1.2.1'!AG8,'1.2.2'!AG8,'2.1.1'!AG8,'2.1.3'!AG8,'2.2.1'!AG8,'2.3.2'!AG8,'3.1.1'!AG8,'3.1.2'!AG8,'3.2.1'!AG8,'3.2.2'!AG8,'3.3.1'!AG8,'3.3.2'!AG8,'3.3.3'!AG8,'4.2.1'!AG8,'4.2.2'!AG8,'4.3.2'!AG8,'4.3.3'!AG8)</f>
        <v>0.63704182130120479</v>
      </c>
      <c r="D11" s="4">
        <f>AVERAGE('1.1.1'!AH8,'1.1.2'!AH8,'1.2.1'!AH8,'1.2.2'!AH8,'2.1.1'!AH8,'2.1.3'!AH8,'2.2.1'!AH8,'2.3.2'!AH8,'3.1.1'!AH8,'3.1.2'!AH8,'3.2.1'!AH8,'3.2.2'!AH8,'3.3.1'!AH8,'3.3.2'!AH8,'3.3.3'!AH8,'4.2.1'!AH8,'4.2.2'!AH8,'4.3.2'!AH8,'4.3.3'!AH8)</f>
        <v>0.62467639738247849</v>
      </c>
      <c r="E11" s="4">
        <f>AVERAGE('1.1.1'!AI8,'1.1.2'!AI8,'1.2.1'!AI8,'1.2.2'!AI8,'2.1.1'!AI8,'2.1.3'!AI8,'2.2.1'!AI8,'2.3.2'!AI8,'3.1.1'!AI8,'3.1.2'!AI8,'3.2.1'!AI8,'3.2.2'!AI8,'3.3.1'!AI8,'3.3.2'!AI8,'3.3.3'!AI8,'4.2.1'!AI8,'4.2.2'!AI8,'4.3.2'!AI8,'4.3.3'!AI8)</f>
        <v>0.63394524589653956</v>
      </c>
      <c r="F11" s="4">
        <f>AVERAGE('1.1.1'!AJ8,'1.1.2'!AJ8,'1.2.1'!AJ8,'1.2.2'!AJ8,'2.1.1'!AJ8,'2.1.3'!AJ8,'2.2.1'!AJ8,'2.3.2'!AJ8,'3.1.1'!AJ8,'3.1.2'!AJ8,'3.2.1'!AJ8,'3.2.2'!AJ8,'3.3.1'!AJ8,'3.3.2'!AJ8,'3.3.3'!AJ8,'4.2.1'!AJ8,'4.2.2'!AJ8,'4.3.2'!AJ8,'4.3.3'!AJ8)</f>
        <v>0.63419410245583707</v>
      </c>
      <c r="G11" s="4">
        <f>AVERAGE('1.1.1'!AK8,'1.1.2'!AK8,'1.2.1'!AK8,'1.2.2'!AK8,'2.1.1'!AK8,'2.1.3'!AK8,'2.2.1'!AK8,'2.3.2'!AK8,'3.1.1'!AK8,'3.1.2'!AK8,'3.2.1'!AK8,'3.2.2'!AK8,'3.3.1'!AK8,'3.3.2'!AK8,'3.3.3'!AK8,'4.2.1'!AK8,'4.2.2'!AK8,'4.3.2'!AK8,'4.3.3'!AK8)</f>
        <v>0.64266469913701552</v>
      </c>
      <c r="H11" s="4">
        <f>AVERAGE('1.1.1'!AL8,'1.1.2'!AL8,'1.2.1'!AL8,'1.2.2'!AL8,'2.1.1'!AL8,'2.1.3'!AL8,'2.2.1'!AL8,'2.3.2'!AL8,'3.1.1'!AL8,'3.1.2'!AL8,'3.2.1'!AL8,'3.2.2'!AL8,'3.3.1'!AL8,'3.3.2'!AL8,'3.3.3'!AL8,'4.2.1'!AL8,'4.2.2'!AL8,'4.3.2'!AL8,'4.3.3'!AL8)</f>
        <v>0.65252295522163239</v>
      </c>
      <c r="I11" s="4">
        <f>AVERAGE('1.1.1'!AM8,'1.1.2'!AM8,'1.2.1'!AM8,'1.2.2'!AM8,'2.1.1'!AM8,'2.1.3'!AM8,'2.2.1'!AM8,'2.3.2'!AM8,'3.1.1'!AM8,'3.1.2'!AM8,'3.2.1'!AM8,'3.2.2'!AM8,'3.3.1'!AM8,'3.3.2'!AM8,'3.3.3'!AM8,'4.2.1'!AM8,'4.2.2'!AM8,'4.3.2'!AM8,'4.3.3'!AM8)</f>
        <v>0.66188771332748919</v>
      </c>
      <c r="J11" s="4">
        <f>AVERAGE('1.1.1'!AN8,'1.1.2'!AN8,'1.2.1'!AN8,'1.2.2'!AN8,'2.1.1'!AN8,'2.1.3'!AN8,'2.2.1'!AN8,'2.3.2'!AN8,'3.1.1'!AN8,'3.1.2'!AN8,'3.2.1'!AN8,'3.2.2'!AN8,'3.3.1'!AN8,'3.3.2'!AN8,'3.3.3'!AN8,'4.2.1'!AN8,'4.2.2'!AN8,'4.3.2'!AN8,'4.3.3'!AN8)</f>
        <v>0.66470908469263401</v>
      </c>
      <c r="L11" s="6">
        <f t="shared" si="0"/>
        <v>121.12590204856252</v>
      </c>
      <c r="N11" s="1" t="s">
        <v>3</v>
      </c>
      <c r="O11" s="6">
        <f>100*(C11*(C$6/C$8))/($C$8*($C$6/$C$8))</f>
        <v>115.35015135184102</v>
      </c>
      <c r="P11" s="6">
        <f>100*(D11*(D$6/D$8))/($C$8*($C$6/$C$8))</f>
        <v>114.48322360637579</v>
      </c>
      <c r="Q11" s="6">
        <f>100*(E11*(E$6/E$8))/($C$8*($C$6/$C$8))</f>
        <v>117.43406005456646</v>
      </c>
      <c r="R11" s="6">
        <f>100*(F11*(F$6/F$8))/($C$8*($C$6/$C$8))</f>
        <v>120.69216846974004</v>
      </c>
      <c r="S11" s="6">
        <f>100*(G11*(G$6/G$8))/($C$8*($C$6/$C$8))</f>
        <v>123.25151166746203</v>
      </c>
      <c r="T11" s="6">
        <f>100*(H11*(H$6/H$8))/($C$8*($C$6/$C$8))</f>
        <v>126.84301005126288</v>
      </c>
      <c r="U11" s="6">
        <f>100*(I11*(I$6/I$8))/($C$8*($C$6/$C$8))</f>
        <v>130.83917098203145</v>
      </c>
      <c r="V11" s="6">
        <f>100*(J11*(J$6/J$8))/($C$8*($C$6/$C$8))</f>
        <v>131.38179779260207</v>
      </c>
      <c r="X11" s="6">
        <f t="shared" si="1"/>
        <v>16.031646440761051</v>
      </c>
      <c r="Y11" s="6">
        <f t="shared" si="2"/>
        <v>0.54262681057062423</v>
      </c>
    </row>
    <row r="12" spans="1:25">
      <c r="A12" s="1" t="s">
        <v>4</v>
      </c>
      <c r="B12" s="1" t="s">
        <v>32</v>
      </c>
      <c r="C12" s="4">
        <f>AVERAGE('1.1.1'!AG9,'1.1.2'!AG9,'1.2.1'!AG9,'1.2.2'!AG9,'2.1.1'!AG9,'2.1.3'!AG9,'2.2.1'!AG9,'2.3.2'!AG9,'3.1.1'!AG9,'3.1.2'!AG9,'3.2.1'!AG9,'3.2.2'!AG9,'3.3.1'!AG9,'3.3.2'!AG9,'3.3.3'!AG9,'4.2.1'!AG9,'4.2.2'!AG9,'4.3.2'!AG9,'4.3.3'!AG9)</f>
        <v>0.25331600865757159</v>
      </c>
      <c r="D12" s="4">
        <f>AVERAGE('1.1.1'!AH9,'1.1.2'!AH9,'1.2.1'!AH9,'1.2.2'!AH9,'2.1.1'!AH9,'2.1.3'!AH9,'2.2.1'!AH9,'2.3.2'!AH9,'3.1.1'!AH9,'3.1.2'!AH9,'3.2.1'!AH9,'3.2.2'!AH9,'3.3.1'!AH9,'3.3.2'!AH9,'3.3.3'!AH9,'4.2.1'!AH9,'4.2.2'!AH9,'4.3.2'!AH9,'4.3.3'!AH9)</f>
        <v>0.2458383861733294</v>
      </c>
      <c r="E12" s="4">
        <f>AVERAGE('1.1.1'!AI9,'1.1.2'!AI9,'1.2.1'!AI9,'1.2.2'!AI9,'2.1.1'!AI9,'2.1.3'!AI9,'2.2.1'!AI9,'2.3.2'!AI9,'3.1.1'!AI9,'3.1.2'!AI9,'3.2.1'!AI9,'3.2.2'!AI9,'3.3.1'!AI9,'3.3.2'!AI9,'3.3.3'!AI9,'4.2.1'!AI9,'4.2.2'!AI9,'4.3.2'!AI9,'4.3.3'!AI9)</f>
        <v>0.2364585086764526</v>
      </c>
      <c r="F12" s="4">
        <f>AVERAGE('1.1.1'!AJ9,'1.1.2'!AJ9,'1.2.1'!AJ9,'1.2.2'!AJ9,'2.1.1'!AJ9,'2.1.3'!AJ9,'2.2.1'!AJ9,'2.3.2'!AJ9,'3.1.1'!AJ9,'3.1.2'!AJ9,'3.2.1'!AJ9,'3.2.2'!AJ9,'3.3.1'!AJ9,'3.3.2'!AJ9,'3.3.3'!AJ9,'4.2.1'!AJ9,'4.2.2'!AJ9,'4.3.2'!AJ9,'4.3.3'!AJ9)</f>
        <v>0.23658340498207586</v>
      </c>
      <c r="G12" s="4">
        <f>AVERAGE('1.1.1'!AK9,'1.1.2'!AK9,'1.2.1'!AK9,'1.2.2'!AK9,'2.1.1'!AK9,'2.1.3'!AK9,'2.2.1'!AK9,'2.3.2'!AK9,'3.1.1'!AK9,'3.1.2'!AK9,'3.2.1'!AK9,'3.2.2'!AK9,'3.3.1'!AK9,'3.3.2'!AK9,'3.3.3'!AK9,'4.2.1'!AK9,'4.2.2'!AK9,'4.3.2'!AK9,'4.3.3'!AK9)</f>
        <v>0.24369687173684432</v>
      </c>
      <c r="H12" s="4">
        <f>AVERAGE('1.1.1'!AL9,'1.1.2'!AL9,'1.2.1'!AL9,'1.2.2'!AL9,'2.1.1'!AL9,'2.1.3'!AL9,'2.2.1'!AL9,'2.3.2'!AL9,'3.1.1'!AL9,'3.1.2'!AL9,'3.2.1'!AL9,'3.2.2'!AL9,'3.3.1'!AL9,'3.3.2'!AL9,'3.3.3'!AL9,'4.2.1'!AL9,'4.2.2'!AL9,'4.3.2'!AL9,'4.3.3'!AL9)</f>
        <v>0.23331229977956494</v>
      </c>
      <c r="I12" s="4">
        <f>AVERAGE('1.1.1'!AM9,'1.1.2'!AM9,'1.2.1'!AM9,'1.2.2'!AM9,'2.1.1'!AM9,'2.1.3'!AM9,'2.2.1'!AM9,'2.3.2'!AM9,'3.1.1'!AM9,'3.1.2'!AM9,'3.2.1'!AM9,'3.2.2'!AM9,'3.3.1'!AM9,'3.3.2'!AM9,'3.3.3'!AM9,'4.2.1'!AM9,'4.2.2'!AM9,'4.3.2'!AM9,'4.3.3'!AM9)</f>
        <v>0.26150679609360056</v>
      </c>
      <c r="J12" s="4">
        <f>AVERAGE('1.1.1'!AN9,'1.1.2'!AN9,'1.2.1'!AN9,'1.2.2'!AN9,'2.1.1'!AN9,'2.1.3'!AN9,'2.2.1'!AN9,'2.3.2'!AN9,'3.1.1'!AN9,'3.1.2'!AN9,'3.2.1'!AN9,'3.2.2'!AN9,'3.3.1'!AN9,'3.3.2'!AN9,'3.3.3'!AN9,'4.2.1'!AN9,'4.2.2'!AN9,'4.3.2'!AN9,'4.3.3'!AN9)</f>
        <v>0.28016256610881568</v>
      </c>
      <c r="L12" s="6">
        <f t="shared" si="0"/>
        <v>51.052323973971376</v>
      </c>
      <c r="N12" s="1" t="s">
        <v>4</v>
      </c>
      <c r="O12" s="6">
        <f>100*(C12*(C$6/C$8))/($C$8*($C$6/$C$8))</f>
        <v>45.86832286585372</v>
      </c>
      <c r="P12" s="6">
        <f>100*(D12*(D$6/D$8))/($C$8*($C$6/$C$8))</f>
        <v>45.054321010434343</v>
      </c>
      <c r="Q12" s="6">
        <f>100*(E12*(E$6/E$8))/($C$8*($C$6/$C$8))</f>
        <v>43.802336066190115</v>
      </c>
      <c r="R12" s="6">
        <f>100*(F12*(F$6/F$8))/($C$8*($C$6/$C$8))</f>
        <v>45.023698676273661</v>
      </c>
      <c r="S12" s="6">
        <f>100*(G12*(G$6/G$8))/($C$8*($C$6/$C$8))</f>
        <v>46.736669791464635</v>
      </c>
      <c r="T12" s="6">
        <f>100*(H12*(H$6/H$8))/($C$8*($C$6/$C$8))</f>
        <v>45.353246424826338</v>
      </c>
      <c r="U12" s="6">
        <f>100*(I12*(I$6/I$8))/($C$8*($C$6/$C$8))</f>
        <v>51.693560279347196</v>
      </c>
      <c r="V12" s="6">
        <f>100*(J12*(J$6/J$8))/($C$8*($C$6/$C$8))</f>
        <v>55.374994049592857</v>
      </c>
      <c r="X12" s="6">
        <f t="shared" si="1"/>
        <v>9.5066711837391367</v>
      </c>
      <c r="Y12" s="6">
        <f t="shared" si="2"/>
        <v>3.6814337702456612</v>
      </c>
    </row>
    <row r="13" spans="1:25">
      <c r="A13" s="1" t="s">
        <v>5</v>
      </c>
      <c r="B13" s="1" t="s">
        <v>33</v>
      </c>
      <c r="C13" s="4">
        <f>AVERAGE('1.1.1'!AG10,'1.1.2'!AG10,'1.2.1'!AG10,'1.2.2'!AG10,'2.1.1'!AG10,'2.1.3'!AG10,'2.2.1'!AG10,'2.3.2'!AG10,'3.1.1'!AG10,'3.1.2'!AG10,'3.2.1'!AG10,'3.2.2'!AG10,'3.3.1'!AG10,'3.3.2'!AG10,'3.3.3'!AG10,'4.2.1'!AG10,'4.2.2'!AG10,'4.3.2'!AG10,'4.3.3'!AG10)</f>
        <v>0.3791869472568633</v>
      </c>
      <c r="D13" s="4">
        <f>AVERAGE('1.1.1'!AH10,'1.1.2'!AH10,'1.2.1'!AH10,'1.2.2'!AH10,'2.1.1'!AH10,'2.1.3'!AH10,'2.2.1'!AH10,'2.3.2'!AH10,'3.1.1'!AH10,'3.1.2'!AH10,'3.2.1'!AH10,'3.2.2'!AH10,'3.3.1'!AH10,'3.3.2'!AH10,'3.3.3'!AH10,'4.2.1'!AH10,'4.2.2'!AH10,'4.3.2'!AH10,'4.3.3'!AH10)</f>
        <v>0.38688101417392157</v>
      </c>
      <c r="E13" s="4">
        <f>AVERAGE('1.1.1'!AI10,'1.1.2'!AI10,'1.2.1'!AI10,'1.2.2'!AI10,'2.1.1'!AI10,'2.1.3'!AI10,'2.2.1'!AI10,'2.3.2'!AI10,'3.1.1'!AI10,'3.1.2'!AI10,'3.2.1'!AI10,'3.2.2'!AI10,'3.3.1'!AI10,'3.3.2'!AI10,'3.3.3'!AI10,'4.2.1'!AI10,'4.2.2'!AI10,'4.3.2'!AI10,'4.3.3'!AI10)</f>
        <v>0.40837416390913345</v>
      </c>
      <c r="F13" s="4">
        <f>AVERAGE('1.1.1'!AJ10,'1.1.2'!AJ10,'1.2.1'!AJ10,'1.2.2'!AJ10,'2.1.1'!AJ10,'2.1.3'!AJ10,'2.2.1'!AJ10,'2.3.2'!AJ10,'3.1.1'!AJ10,'3.1.2'!AJ10,'3.2.1'!AJ10,'3.2.2'!AJ10,'3.3.1'!AJ10,'3.3.2'!AJ10,'3.3.3'!AJ10,'4.2.1'!AJ10,'4.2.2'!AJ10,'4.3.2'!AJ10,'4.3.3'!AJ10)</f>
        <v>0.43550605062341546</v>
      </c>
      <c r="G13" s="4">
        <f>AVERAGE('1.1.1'!AK10,'1.1.2'!AK10,'1.2.1'!AK10,'1.2.2'!AK10,'2.1.1'!AK10,'2.1.3'!AK10,'2.2.1'!AK10,'2.3.2'!AK10,'3.1.1'!AK10,'3.1.2'!AK10,'3.2.1'!AK10,'3.2.2'!AK10,'3.3.1'!AK10,'3.3.2'!AK10,'3.3.3'!AK10,'4.2.1'!AK10,'4.2.2'!AK10,'4.3.2'!AK10,'4.3.3'!AK10)</f>
        <v>0.45812560918272371</v>
      </c>
      <c r="H13" s="4">
        <f>AVERAGE('1.1.1'!AL10,'1.1.2'!AL10,'1.2.1'!AL10,'1.2.2'!AL10,'2.1.1'!AL10,'2.1.3'!AL10,'2.2.1'!AL10,'2.3.2'!AL10,'3.1.1'!AL10,'3.1.2'!AL10,'3.2.1'!AL10,'3.2.2'!AL10,'3.3.1'!AL10,'3.3.2'!AL10,'3.3.3'!AL10,'4.2.1'!AL10,'4.2.2'!AL10,'4.3.2'!AL10,'4.3.3'!AL10)</f>
        <v>0.48435272172367355</v>
      </c>
      <c r="I13" s="4">
        <f>AVERAGE('1.1.1'!AM10,'1.1.2'!AM10,'1.2.1'!AM10,'1.2.2'!AM10,'2.1.1'!AM10,'2.1.3'!AM10,'2.2.1'!AM10,'2.3.2'!AM10,'3.1.1'!AM10,'3.1.2'!AM10,'3.2.1'!AM10,'3.2.2'!AM10,'3.3.1'!AM10,'3.3.2'!AM10,'3.3.3'!AM10,'4.2.1'!AM10,'4.2.2'!AM10,'4.3.2'!AM10,'4.3.3'!AM10)</f>
        <v>0.50157143335697174</v>
      </c>
      <c r="J13" s="4">
        <f>AVERAGE('1.1.1'!AN10,'1.1.2'!AN10,'1.2.1'!AN10,'1.2.2'!AN10,'2.1.1'!AN10,'2.1.3'!AN10,'2.2.1'!AN10,'2.3.2'!AN10,'3.1.1'!AN10,'3.1.2'!AN10,'3.2.1'!AN10,'3.2.2'!AN10,'3.3.1'!AN10,'3.3.2'!AN10,'3.3.3'!AN10,'4.2.1'!AN10,'4.2.2'!AN10,'4.3.2'!AN10,'4.3.3'!AN10)</f>
        <v>0.51896460879338302</v>
      </c>
      <c r="L13" s="6">
        <f t="shared" si="0"/>
        <v>94.567770802237177</v>
      </c>
      <c r="N13" s="1" t="s">
        <v>5</v>
      </c>
      <c r="O13" s="6">
        <f>100*(C13*(C$6/C$8))/($C$8*($C$6/$C$8))</f>
        <v>68.659969085516323</v>
      </c>
      <c r="P13" s="6">
        <f>100*(D13*(D$6/D$8))/($C$8*($C$6/$C$8))</f>
        <v>70.902928044543472</v>
      </c>
      <c r="Q13" s="6">
        <f>100*(E13*(E$6/E$8))/($C$8*($C$6/$C$8))</f>
        <v>75.648545989830126</v>
      </c>
      <c r="R13" s="6">
        <f>100*(F13*(F$6/F$8))/($C$8*($C$6/$C$8))</f>
        <v>82.880256104388209</v>
      </c>
      <c r="S13" s="6">
        <f>100*(G13*(G$6/G$8))/($C$8*($C$6/$C$8))</f>
        <v>87.860238692384442</v>
      </c>
      <c r="T13" s="6">
        <f>100*(H13*(H$6/H$8))/($C$8*($C$6/$C$8))</f>
        <v>94.15263732612317</v>
      </c>
      <c r="U13" s="6">
        <f>100*(I13*(I$6/I$8))/($C$8*($C$6/$C$8))</f>
        <v>99.148525055374989</v>
      </c>
      <c r="V13" s="6">
        <f>100*(J13*(J$6/J$8))/($C$8*($C$6/$C$8))</f>
        <v>102.57495326024788</v>
      </c>
      <c r="X13" s="6">
        <f t="shared" si="1"/>
        <v>33.914984174731558</v>
      </c>
      <c r="Y13" s="6">
        <f t="shared" si="2"/>
        <v>3.4264282048728916</v>
      </c>
    </row>
    <row r="14" spans="1:25">
      <c r="A14" s="1" t="s">
        <v>6</v>
      </c>
      <c r="B14" s="1" t="s">
        <v>34</v>
      </c>
      <c r="C14" s="4">
        <f>AVERAGE('1.1.1'!AG11,'1.1.2'!AG11,'1.2.1'!AG11,'1.2.2'!AG11,'2.1.1'!AG11,'2.1.3'!AG11,'2.2.1'!AG11,'2.3.2'!AG11,'3.1.1'!AG11,'3.1.2'!AG11,'3.2.1'!AG11,'3.2.2'!AG11,'3.3.1'!AG11,'3.3.2'!AG11,'3.3.3'!AG11,'4.2.1'!AG11,'4.2.2'!AG11,'4.3.2'!AG11,'4.3.3'!AG11)</f>
        <v>0.18650658038573173</v>
      </c>
      <c r="D14" s="4">
        <f>AVERAGE('1.1.1'!AH11,'1.1.2'!AH11,'1.2.1'!AH11,'1.2.2'!AH11,'2.1.1'!AH11,'2.1.3'!AH11,'2.2.1'!AH11,'2.3.2'!AH11,'3.1.1'!AH11,'3.1.2'!AH11,'3.2.1'!AH11,'3.2.2'!AH11,'3.3.1'!AH11,'3.3.2'!AH11,'3.3.3'!AH11,'4.2.1'!AH11,'4.2.2'!AH11,'4.3.2'!AH11,'4.3.3'!AH11)</f>
        <v>0.18783393133531745</v>
      </c>
      <c r="E14" s="4">
        <f>AVERAGE('1.1.1'!AI11,'1.1.2'!AI11,'1.2.1'!AI11,'1.2.2'!AI11,'2.1.1'!AI11,'2.1.3'!AI11,'2.2.1'!AI11,'2.3.2'!AI11,'3.1.1'!AI11,'3.1.2'!AI11,'3.2.1'!AI11,'3.2.2'!AI11,'3.3.1'!AI11,'3.3.2'!AI11,'3.3.3'!AI11,'4.2.1'!AI11,'4.2.2'!AI11,'4.3.2'!AI11,'4.3.3'!AI11)</f>
        <v>0.18019804628044092</v>
      </c>
      <c r="F14" s="4">
        <f>AVERAGE('1.1.1'!AJ11,'1.1.2'!AJ11,'1.2.1'!AJ11,'1.2.2'!AJ11,'2.1.1'!AJ11,'2.1.3'!AJ11,'2.2.1'!AJ11,'2.3.2'!AJ11,'3.1.1'!AJ11,'3.1.2'!AJ11,'3.2.1'!AJ11,'3.2.2'!AJ11,'3.3.1'!AJ11,'3.3.2'!AJ11,'3.3.3'!AJ11,'4.2.1'!AJ11,'4.2.2'!AJ11,'4.3.2'!AJ11,'4.3.3'!AJ11)</f>
        <v>0.17997526387373503</v>
      </c>
      <c r="G14" s="4">
        <f>AVERAGE('1.1.1'!AK11,'1.1.2'!AK11,'1.2.1'!AK11,'1.2.2'!AK11,'2.1.1'!AK11,'2.1.3'!AK11,'2.2.1'!AK11,'2.3.2'!AK11,'3.1.1'!AK11,'3.1.2'!AK11,'3.2.1'!AK11,'3.2.2'!AK11,'3.3.1'!AK11,'3.3.2'!AK11,'3.3.3'!AK11,'4.2.1'!AK11,'4.2.2'!AK11,'4.3.2'!AK11,'4.3.3'!AK11)</f>
        <v>0.18209373525542308</v>
      </c>
      <c r="H14" s="4">
        <f>AVERAGE('1.1.1'!AL11,'1.1.2'!AL11,'1.2.1'!AL11,'1.2.2'!AL11,'2.1.1'!AL11,'2.1.3'!AL11,'2.2.1'!AL11,'2.3.2'!AL11,'3.1.1'!AL11,'3.1.2'!AL11,'3.2.1'!AL11,'3.2.2'!AL11,'3.3.1'!AL11,'3.3.2'!AL11,'3.3.3'!AL11,'4.2.1'!AL11,'4.2.2'!AL11,'4.3.2'!AL11,'4.3.3'!AL11)</f>
        <v>0.18766897756184517</v>
      </c>
      <c r="I14" s="4">
        <f>AVERAGE('1.1.1'!AM11,'1.1.2'!AM11,'1.2.1'!AM11,'1.2.2'!AM11,'2.1.1'!AM11,'2.1.3'!AM11,'2.2.1'!AM11,'2.3.2'!AM11,'3.1.1'!AM11,'3.1.2'!AM11,'3.2.1'!AM11,'3.2.2'!AM11,'3.3.1'!AM11,'3.3.2'!AM11,'3.3.3'!AM11,'4.2.1'!AM11,'4.2.2'!AM11,'4.3.2'!AM11,'4.3.3'!AM11)</f>
        <v>0.18713448397341192</v>
      </c>
      <c r="J14" s="4">
        <f>AVERAGE('1.1.1'!AN11,'1.1.2'!AN11,'1.2.1'!AN11,'1.2.2'!AN11,'2.1.1'!AN11,'2.1.3'!AN11,'2.2.1'!AN11,'2.3.2'!AN11,'3.1.1'!AN11,'3.1.2'!AN11,'3.2.1'!AN11,'3.2.2'!AN11,'3.3.1'!AN11,'3.3.2'!AN11,'3.3.3'!AN11,'4.2.1'!AN11,'4.2.2'!AN11,'4.3.2'!AN11,'4.3.3'!AN11)</f>
        <v>0.20402739564530309</v>
      </c>
      <c r="L14" s="6">
        <f t="shared" si="0"/>
        <v>37.178673963187592</v>
      </c>
      <c r="N14" s="1" t="s">
        <v>6</v>
      </c>
      <c r="O14" s="6">
        <f>100*(C14*(C$6/C$8))/($C$8*($C$6/$C$8))</f>
        <v>33.771035992056888</v>
      </c>
      <c r="P14" s="6">
        <f>100*(D14*(D$6/D$8))/($C$8*($C$6/$C$8))</f>
        <v>34.423957831656899</v>
      </c>
      <c r="Q14" s="6">
        <f>100*(E14*(E$6/E$8))/($C$8*($C$6/$C$8))</f>
        <v>33.380466728930088</v>
      </c>
      <c r="R14" s="6">
        <f>100*(F14*(F$6/F$8))/($C$8*($C$6/$C$8))</f>
        <v>34.250720376806647</v>
      </c>
      <c r="S14" s="6">
        <f>100*(G14*(G$6/G$8))/($C$8*($C$6/$C$8))</f>
        <v>34.922297996984931</v>
      </c>
      <c r="T14" s="6">
        <f>100*(H14*(H$6/H$8))/($C$8*($C$6/$C$8))</f>
        <v>36.480705876626281</v>
      </c>
      <c r="U14" s="6">
        <f>100*(I14*(I$6/I$8))/($C$8*($C$6/$C$8))</f>
        <v>36.991955360738061</v>
      </c>
      <c r="V14" s="6">
        <f>100*(J14*(J$6/J$8))/($C$8*($C$6/$C$8))</f>
        <v>40.326643122709037</v>
      </c>
      <c r="X14" s="6">
        <f t="shared" si="1"/>
        <v>6.5556071306521488</v>
      </c>
      <c r="Y14" s="6">
        <f t="shared" si="2"/>
        <v>3.3346877619709758</v>
      </c>
    </row>
    <row r="15" spans="1:25">
      <c r="A15" s="1" t="s">
        <v>8</v>
      </c>
      <c r="B15" s="1" t="s">
        <v>35</v>
      </c>
      <c r="C15" s="4">
        <f>AVERAGE('1.1.1'!AG12,'1.1.2'!AG12,'1.2.1'!AG12,'1.2.2'!AG12,'2.1.1'!AG12,'2.1.3'!AG12,'2.2.1'!AG12,'2.3.2'!AG12,'3.1.1'!AG12,'3.1.2'!AG12,'3.2.1'!AG12,'3.2.2'!AG12,'3.3.1'!AG12,'3.3.2'!AG12,'3.3.3'!AG12,'4.2.1'!AG12,'4.2.2'!AG12,'4.3.2'!AG12,'4.3.3'!AG12)</f>
        <v>0.56758956794021209</v>
      </c>
      <c r="D15" s="4">
        <f>AVERAGE('1.1.1'!AH12,'1.1.2'!AH12,'1.2.1'!AH12,'1.2.2'!AH12,'2.1.1'!AH12,'2.1.3'!AH12,'2.2.1'!AH12,'2.3.2'!AH12,'3.1.1'!AH12,'3.1.2'!AH12,'3.2.1'!AH12,'3.2.2'!AH12,'3.3.1'!AH12,'3.3.2'!AH12,'3.3.3'!AH12,'4.2.1'!AH12,'4.2.2'!AH12,'4.3.2'!AH12,'4.3.3'!AH12)</f>
        <v>0.5725768202399284</v>
      </c>
      <c r="E15" s="4">
        <f>AVERAGE('1.1.1'!AI12,'1.1.2'!AI12,'1.2.1'!AI12,'1.2.2'!AI12,'2.1.1'!AI12,'2.1.3'!AI12,'2.2.1'!AI12,'2.3.2'!AI12,'3.1.1'!AI12,'3.1.2'!AI12,'3.2.1'!AI12,'3.2.2'!AI12,'3.3.1'!AI12,'3.3.2'!AI12,'3.3.3'!AI12,'4.2.1'!AI12,'4.2.2'!AI12,'4.3.2'!AI12,'4.3.3'!AI12)</f>
        <v>0.56939966728521407</v>
      </c>
      <c r="F15" s="4">
        <f>AVERAGE('1.1.1'!AJ12,'1.1.2'!AJ12,'1.2.1'!AJ12,'1.2.2'!AJ12,'2.1.1'!AJ12,'2.1.3'!AJ12,'2.2.1'!AJ12,'2.3.2'!AJ12,'3.1.1'!AJ12,'3.1.2'!AJ12,'3.2.1'!AJ12,'3.2.2'!AJ12,'3.3.1'!AJ12,'3.3.2'!AJ12,'3.3.3'!AJ12,'4.2.1'!AJ12,'4.2.2'!AJ12,'4.3.2'!AJ12,'4.3.3'!AJ12)</f>
        <v>0.59233130330611861</v>
      </c>
      <c r="G15" s="4">
        <f>AVERAGE('1.1.1'!AK12,'1.1.2'!AK12,'1.2.1'!AK12,'1.2.2'!AK12,'2.1.1'!AK12,'2.1.3'!AK12,'2.2.1'!AK12,'2.3.2'!AK12,'3.1.1'!AK12,'3.1.2'!AK12,'3.2.1'!AK12,'3.2.2'!AK12,'3.3.1'!AK12,'3.3.2'!AK12,'3.3.3'!AK12,'4.2.1'!AK12,'4.2.2'!AK12,'4.3.2'!AK12,'4.3.3'!AK12)</f>
        <v>0.5988626538311681</v>
      </c>
      <c r="H15" s="4">
        <f>AVERAGE('1.1.1'!AL12,'1.1.2'!AL12,'1.2.1'!AL12,'1.2.2'!AL12,'2.1.1'!AL12,'2.1.3'!AL12,'2.2.1'!AL12,'2.3.2'!AL12,'3.1.1'!AL12,'3.1.2'!AL12,'3.2.1'!AL12,'3.2.2'!AL12,'3.3.1'!AL12,'3.3.2'!AL12,'3.3.3'!AL12,'4.2.1'!AL12,'4.2.2'!AL12,'4.3.2'!AL12,'4.3.3'!AL12)</f>
        <v>0.5578668748377309</v>
      </c>
      <c r="I15" s="4">
        <f>AVERAGE('1.1.1'!AM12,'1.1.2'!AM12,'1.2.1'!AM12,'1.2.2'!AM12,'2.1.1'!AM12,'2.1.3'!AM12,'2.2.1'!AM12,'2.3.2'!AM12,'3.1.1'!AM12,'3.1.2'!AM12,'3.2.1'!AM12,'3.2.2'!AM12,'3.3.1'!AM12,'3.3.2'!AM12,'3.3.3'!AM12,'4.2.1'!AM12,'4.2.2'!AM12,'4.3.2'!AM12,'4.3.3'!AM12)</f>
        <v>0.56889436645199321</v>
      </c>
      <c r="J15" s="4">
        <f>AVERAGE('1.1.1'!AN12,'1.1.2'!AN12,'1.2.1'!AN12,'1.2.2'!AN12,'2.1.1'!AN12,'2.1.3'!AN12,'2.2.1'!AN12,'2.3.2'!AN12,'3.1.1'!AN12,'3.1.2'!AN12,'3.2.1'!AN12,'3.2.2'!AN12,'3.3.1'!AN12,'3.3.2'!AN12,'3.3.3'!AN12,'4.2.1'!AN12,'4.2.2'!AN12,'4.3.2'!AN12,'4.3.3'!AN12)</f>
        <v>0.53717393906695232</v>
      </c>
      <c r="L15" s="6">
        <f t="shared" si="0"/>
        <v>97.88594653637233</v>
      </c>
      <c r="N15" s="1" t="s">
        <v>8</v>
      </c>
      <c r="O15" s="6">
        <f>100*(C15*(C$6/C$8))/($C$8*($C$6/$C$8))</f>
        <v>102.77432403715515</v>
      </c>
      <c r="P15" s="6">
        <f>100*(D15*(D$6/D$8))/($C$8*($C$6/$C$8))</f>
        <v>104.93503583299301</v>
      </c>
      <c r="Q15" s="6">
        <f>100*(E15*(E$6/E$8))/($C$8*($C$6/$C$8))</f>
        <v>105.47742909319761</v>
      </c>
      <c r="R15" s="6">
        <f>100*(F15*(F$6/F$8))/($C$8*($C$6/$C$8))</f>
        <v>112.72534571306744</v>
      </c>
      <c r="S15" s="6">
        <f>100*(G15*(G$6/G$8))/($C$8*($C$6/$C$8))</f>
        <v>114.85106847317765</v>
      </c>
      <c r="T15" s="6">
        <f>100*(H15*(H$6/H$8))/($C$8*($C$6/$C$8))</f>
        <v>108.44294908870209</v>
      </c>
      <c r="U15" s="6">
        <f>100*(I15*(I$6/I$8))/($C$8*($C$6/$C$8))</f>
        <v>112.45663846625668</v>
      </c>
      <c r="V15" s="6">
        <f>100*(J15*(J$6/J$8))/($C$8*($C$6/$C$8))</f>
        <v>106.1740834707926</v>
      </c>
      <c r="X15" s="6">
        <f t="shared" si="1"/>
        <v>3.3997594336374419</v>
      </c>
      <c r="Y15" s="6">
        <f t="shared" si="2"/>
        <v>-6.282554995464082</v>
      </c>
    </row>
    <row r="16" spans="1:25">
      <c r="A16" s="1" t="s">
        <v>7</v>
      </c>
      <c r="B16" s="1" t="s">
        <v>36</v>
      </c>
      <c r="C16" s="4">
        <f>AVERAGE('1.1.1'!AG13,'1.1.2'!AG13,'1.2.1'!AG13,'1.2.2'!AG13,'2.1.1'!AG13,'2.1.3'!AG13,'2.2.1'!AG13,'2.3.2'!AG13,'3.1.1'!AG13,'3.1.2'!AG13,'3.2.1'!AG13,'3.2.2'!AG13,'3.3.1'!AG13,'3.3.2'!AG13,'3.3.3'!AG13,'4.2.1'!AG13,'4.2.2'!AG13,'4.3.2'!AG13,'4.3.3'!AG13)</f>
        <v>0.65616642136951142</v>
      </c>
      <c r="D16" s="4">
        <f>AVERAGE('1.1.1'!AH13,'1.1.2'!AH13,'1.2.1'!AH13,'1.2.2'!AH13,'2.1.1'!AH13,'2.1.3'!AH13,'2.2.1'!AH13,'2.3.2'!AH13,'3.1.1'!AH13,'3.1.2'!AH13,'3.2.1'!AH13,'3.2.2'!AH13,'3.3.1'!AH13,'3.3.2'!AH13,'3.3.3'!AH13,'4.2.1'!AH13,'4.2.2'!AH13,'4.3.2'!AH13,'4.3.3'!AH13)</f>
        <v>0.66204891477943772</v>
      </c>
      <c r="E16" s="4">
        <f>AVERAGE('1.1.1'!AI13,'1.1.2'!AI13,'1.2.1'!AI13,'1.2.2'!AI13,'2.1.1'!AI13,'2.1.3'!AI13,'2.2.1'!AI13,'2.3.2'!AI13,'3.1.1'!AI13,'3.1.2'!AI13,'3.2.1'!AI13,'3.2.2'!AI13,'3.3.1'!AI13,'3.3.2'!AI13,'3.3.3'!AI13,'4.2.1'!AI13,'4.2.2'!AI13,'4.3.2'!AI13,'4.3.3'!AI13)</f>
        <v>0.66554234631162124</v>
      </c>
      <c r="F16" s="4">
        <f>AVERAGE('1.1.1'!AJ13,'1.1.2'!AJ13,'1.2.1'!AJ13,'1.2.2'!AJ13,'2.1.1'!AJ13,'2.1.3'!AJ13,'2.2.1'!AJ13,'2.3.2'!AJ13,'3.1.1'!AJ13,'3.1.2'!AJ13,'3.2.1'!AJ13,'3.2.2'!AJ13,'3.3.1'!AJ13,'3.3.2'!AJ13,'3.3.3'!AJ13,'4.2.1'!AJ13,'4.2.2'!AJ13,'4.3.2'!AJ13,'4.3.3'!AJ13)</f>
        <v>0.68628193622685996</v>
      </c>
      <c r="G16" s="4">
        <f>AVERAGE('1.1.1'!AK13,'1.1.2'!AK13,'1.2.1'!AK13,'1.2.2'!AK13,'2.1.1'!AK13,'2.1.3'!AK13,'2.2.1'!AK13,'2.3.2'!AK13,'3.1.1'!AK13,'3.1.2'!AK13,'3.2.1'!AK13,'3.2.2'!AK13,'3.3.1'!AK13,'3.3.2'!AK13,'3.3.3'!AK13,'4.2.1'!AK13,'4.2.2'!AK13,'4.3.2'!AK13,'4.3.3'!AK13)</f>
        <v>0.70750277336329515</v>
      </c>
      <c r="H16" s="4">
        <f>AVERAGE('1.1.1'!AL13,'1.1.2'!AL13,'1.2.1'!AL13,'1.2.2'!AL13,'2.1.1'!AL13,'2.1.3'!AL13,'2.2.1'!AL13,'2.3.2'!AL13,'3.1.1'!AL13,'3.1.2'!AL13,'3.2.1'!AL13,'3.2.2'!AL13,'3.3.1'!AL13,'3.3.2'!AL13,'3.3.3'!AL13,'4.2.1'!AL13,'4.2.2'!AL13,'4.3.2'!AL13,'4.3.3'!AL13)</f>
        <v>0.6904960558785288</v>
      </c>
      <c r="I16" s="4">
        <f>AVERAGE('1.1.1'!AM13,'1.1.2'!AM13,'1.2.1'!AM13,'1.2.2'!AM13,'2.1.1'!AM13,'2.1.3'!AM13,'2.2.1'!AM13,'2.3.2'!AM13,'3.1.1'!AM13,'3.1.2'!AM13,'3.2.1'!AM13,'3.2.2'!AM13,'3.3.1'!AM13,'3.3.2'!AM13,'3.3.3'!AM13,'4.2.1'!AM13,'4.2.2'!AM13,'4.3.2'!AM13,'4.3.3'!AM13)</f>
        <v>0.70642131866390845</v>
      </c>
      <c r="J16" s="4">
        <f>AVERAGE('1.1.1'!AN13,'1.1.2'!AN13,'1.2.1'!AN13,'1.2.2'!AN13,'2.1.1'!AN13,'2.1.3'!AN13,'2.2.1'!AN13,'2.3.2'!AN13,'3.1.1'!AN13,'3.1.2'!AN13,'3.2.1'!AN13,'3.2.2'!AN13,'3.3.1'!AN13,'3.3.2'!AN13,'3.3.3'!AN13,'4.2.1'!AN13,'4.2.2'!AN13,'4.3.2'!AN13,'4.3.3'!AN13)</f>
        <v>0.69398958796222099</v>
      </c>
      <c r="L16" s="6">
        <f t="shared" si="0"/>
        <v>126.46151044122439</v>
      </c>
      <c r="N16" s="1" t="s">
        <v>7</v>
      </c>
      <c r="O16" s="6">
        <f>100*(C16*(C$6/C$8))/($C$8*($C$6/$C$8))</f>
        <v>118.81307236998802</v>
      </c>
      <c r="P16" s="6">
        <f>100*(D16*(D$6/D$8))/($C$8*($C$6/$C$8))</f>
        <v>121.33241189621218</v>
      </c>
      <c r="Q16" s="6">
        <f>100*(E16*(E$6/E$8))/($C$8*($C$6/$C$8))</f>
        <v>123.28720874794814</v>
      </c>
      <c r="R16" s="6">
        <f>100*(F16*(F$6/F$8))/($C$8*($C$6/$C$8))</f>
        <v>130.60489642538025</v>
      </c>
      <c r="S16" s="6">
        <f>100*(G16*(G$6/G$8))/($C$8*($C$6/$C$8))</f>
        <v>135.68628624388901</v>
      </c>
      <c r="T16" s="6">
        <f>100*(H16*(H$6/H$8))/($C$8*($C$6/$C$8))</f>
        <v>134.22454712939424</v>
      </c>
      <c r="U16" s="6">
        <f>100*(I16*(I$6/I$8))/($C$8*($C$6/$C$8))</f>
        <v>139.64238621889615</v>
      </c>
      <c r="V16" s="6">
        <f>100*(J16*(J$6/J$8))/($C$8*($C$6/$C$8))</f>
        <v>137.1691794433423</v>
      </c>
      <c r="X16" s="6">
        <f t="shared" si="1"/>
        <v>18.356107073354281</v>
      </c>
      <c r="Y16" s="6">
        <f t="shared" si="2"/>
        <v>-2.473206775553848</v>
      </c>
    </row>
    <row r="17" spans="1:25">
      <c r="A17" s="1" t="s">
        <v>11</v>
      </c>
      <c r="B17" s="1" t="s">
        <v>37</v>
      </c>
      <c r="C17" s="4">
        <f>AVERAGE('1.1.1'!AG14,'1.1.2'!AG14,'1.2.1'!AG14,'1.2.2'!AG14,'2.1.1'!AG14,'2.1.3'!AG14,'2.2.1'!AG14,'2.3.2'!AG14,'3.1.1'!AG14,'3.1.2'!AG14,'3.2.1'!AG14,'3.2.2'!AG14,'3.3.1'!AG14,'3.3.2'!AG14,'3.3.3'!AG14,'4.2.1'!AG14,'4.2.2'!AG14,'4.3.2'!AG14,'4.3.3'!AG14)</f>
        <v>0.18386121770598066</v>
      </c>
      <c r="D17" s="4">
        <f>AVERAGE('1.1.1'!AH14,'1.1.2'!AH14,'1.2.1'!AH14,'1.2.2'!AH14,'2.1.1'!AH14,'2.1.3'!AH14,'2.2.1'!AH14,'2.3.2'!AH14,'3.1.1'!AH14,'3.1.2'!AH14,'3.2.1'!AH14,'3.2.2'!AH14,'3.3.1'!AH14,'3.3.2'!AH14,'3.3.3'!AH14,'4.2.1'!AH14,'4.2.2'!AH14,'4.3.2'!AH14,'4.3.3'!AH14)</f>
        <v>0.16191144680070624</v>
      </c>
      <c r="E17" s="4">
        <f>AVERAGE('1.1.1'!AI14,'1.1.2'!AI14,'1.2.1'!AI14,'1.2.2'!AI14,'2.1.1'!AI14,'2.1.3'!AI14,'2.2.1'!AI14,'2.3.2'!AI14,'3.1.1'!AI14,'3.1.2'!AI14,'3.2.1'!AI14,'3.2.2'!AI14,'3.3.1'!AI14,'3.3.2'!AI14,'3.3.3'!AI14,'4.2.1'!AI14,'4.2.2'!AI14,'4.3.2'!AI14,'4.3.3'!AI14)</f>
        <v>0.18690047782848437</v>
      </c>
      <c r="F17" s="4">
        <f>AVERAGE('1.1.1'!AJ14,'1.1.2'!AJ14,'1.2.1'!AJ14,'1.2.2'!AJ14,'2.1.1'!AJ14,'2.1.3'!AJ14,'2.2.1'!AJ14,'2.3.2'!AJ14,'3.1.1'!AJ14,'3.1.2'!AJ14,'3.2.1'!AJ14,'3.2.2'!AJ14,'3.3.1'!AJ14,'3.3.2'!AJ14,'3.3.3'!AJ14,'4.2.1'!AJ14,'4.2.2'!AJ14,'4.3.2'!AJ14,'4.3.3'!AJ14)</f>
        <v>0.15695504458940032</v>
      </c>
      <c r="G17" s="4">
        <f>AVERAGE('1.1.1'!AK14,'1.1.2'!AK14,'1.2.1'!AK14,'1.2.2'!AK14,'2.1.1'!AK14,'2.1.3'!AK14,'2.2.1'!AK14,'2.3.2'!AK14,'3.1.1'!AK14,'3.1.2'!AK14,'3.2.1'!AK14,'3.2.2'!AK14,'3.3.1'!AK14,'3.3.2'!AK14,'3.3.3'!AK14,'4.2.1'!AK14,'4.2.2'!AK14,'4.3.2'!AK14,'4.3.3'!AK14)</f>
        <v>0.17061830263582101</v>
      </c>
      <c r="H17" s="4">
        <f>AVERAGE('1.1.1'!AL14,'1.1.2'!AL14,'1.2.1'!AL14,'1.2.2'!AL14,'2.1.1'!AL14,'2.1.3'!AL14,'2.2.1'!AL14,'2.3.2'!AL14,'3.1.1'!AL14,'3.1.2'!AL14,'3.2.1'!AL14,'3.2.2'!AL14,'3.3.1'!AL14,'3.3.2'!AL14,'3.3.3'!AL14,'4.2.1'!AL14,'4.2.2'!AL14,'4.3.2'!AL14,'4.3.3'!AL14)</f>
        <v>0.18040421840528034</v>
      </c>
      <c r="I17" s="4">
        <f>AVERAGE('1.1.1'!AM14,'1.1.2'!AM14,'1.2.1'!AM14,'1.2.2'!AM14,'2.1.1'!AM14,'2.1.3'!AM14,'2.2.1'!AM14,'2.3.2'!AM14,'3.1.1'!AM14,'3.1.2'!AM14,'3.2.1'!AM14,'3.2.2'!AM14,'3.3.1'!AM14,'3.3.2'!AM14,'3.3.3'!AM14,'4.2.1'!AM14,'4.2.2'!AM14,'4.3.2'!AM14,'4.3.3'!AM14)</f>
        <v>0.18956740786045848</v>
      </c>
      <c r="J17" s="4">
        <f>AVERAGE('1.1.1'!AN14,'1.1.2'!AN14,'1.2.1'!AN14,'1.2.2'!AN14,'2.1.1'!AN14,'2.1.3'!AN14,'2.2.1'!AN14,'2.3.2'!AN14,'3.1.1'!AN14,'3.1.2'!AN14,'3.2.1'!AN14,'3.2.2'!AN14,'3.3.1'!AN14,'3.3.2'!AN14,'3.3.3'!AN14,'4.2.1'!AN14,'4.2.2'!AN14,'4.3.2'!AN14,'4.3.3'!AN14)</f>
        <v>0.16942486241013022</v>
      </c>
      <c r="L17" s="6">
        <f t="shared" si="0"/>
        <v>30.873264351983401</v>
      </c>
      <c r="N17" s="1" t="s">
        <v>11</v>
      </c>
      <c r="O17" s="6">
        <f>100*(C17*(C$6/C$8))/($C$8*($C$6/$C$8))</f>
        <v>33.292036065699584</v>
      </c>
      <c r="P17" s="6">
        <f>100*(D17*(D$6/D$8))/($C$8*($C$6/$C$8))</f>
        <v>29.673194707191271</v>
      </c>
      <c r="Q17" s="6">
        <f>100*(E17*(E$6/E$8))/($C$8*($C$6/$C$8))</f>
        <v>34.622046745531414</v>
      </c>
      <c r="R17" s="6">
        <f>100*(F17*(F$6/F$8))/($C$8*($C$6/$C$8))</f>
        <v>29.869790038103673</v>
      </c>
      <c r="S17" s="6">
        <f>100*(G17*(G$6/G$8))/($C$8*($C$6/$C$8))</f>
        <v>32.721516750864986</v>
      </c>
      <c r="T17" s="6">
        <f>100*(H17*(H$6/H$8))/($C$8*($C$6/$C$8))</f>
        <v>35.068519667172289</v>
      </c>
      <c r="U17" s="6">
        <f>100*(I17*(I$6/I$8))/($C$8*($C$6/$C$8))</f>
        <v>37.472885491384027</v>
      </c>
      <c r="V17" s="6">
        <f>100*(J17*(J$6/J$8))/($C$8*($C$6/$C$8))</f>
        <v>33.487345858226121</v>
      </c>
      <c r="X17" s="6">
        <f t="shared" si="1"/>
        <v>0.1953097925265368</v>
      </c>
      <c r="Y17" s="6">
        <f t="shared" si="2"/>
        <v>-3.9855396331579058</v>
      </c>
    </row>
    <row r="18" spans="1:25">
      <c r="A18" s="1" t="s">
        <v>9</v>
      </c>
      <c r="B18" s="1" t="s">
        <v>38</v>
      </c>
      <c r="C18" s="4">
        <f>AVERAGE('1.1.1'!AG15,'1.1.2'!AG15,'1.2.1'!AG15,'1.2.2'!AG15,'2.1.1'!AG15,'2.1.3'!AG15,'2.2.1'!AG15,'2.3.2'!AG15,'3.1.1'!AG15,'3.1.2'!AG15,'3.2.1'!AG15,'3.2.2'!AG15,'3.3.1'!AG15,'3.3.2'!AG15,'3.3.3'!AG15,'4.2.1'!AG15,'4.2.2'!AG15,'4.3.2'!AG15,'4.3.3'!AG15)</f>
        <v>0.60304342967582325</v>
      </c>
      <c r="D18" s="4">
        <f>AVERAGE('1.1.1'!AH15,'1.1.2'!AH15,'1.2.1'!AH15,'1.2.2'!AH15,'2.1.1'!AH15,'2.1.3'!AH15,'2.2.1'!AH15,'2.3.2'!AH15,'3.1.1'!AH15,'3.1.2'!AH15,'3.2.1'!AH15,'3.2.2'!AH15,'3.3.1'!AH15,'3.3.2'!AH15,'3.3.3'!AH15,'4.2.1'!AH15,'4.2.2'!AH15,'4.3.2'!AH15,'4.3.3'!AH15)</f>
        <v>0.59673551446126172</v>
      </c>
      <c r="E18" s="4">
        <f>AVERAGE('1.1.1'!AI15,'1.1.2'!AI15,'1.2.1'!AI15,'1.2.2'!AI15,'2.1.1'!AI15,'2.1.3'!AI15,'2.2.1'!AI15,'2.3.2'!AI15,'3.1.1'!AI15,'3.1.2'!AI15,'3.2.1'!AI15,'3.2.2'!AI15,'3.3.1'!AI15,'3.3.2'!AI15,'3.3.3'!AI15,'4.2.1'!AI15,'4.2.2'!AI15,'4.3.2'!AI15,'4.3.3'!AI15)</f>
        <v>0.58193828456426022</v>
      </c>
      <c r="F18" s="4">
        <f>AVERAGE('1.1.1'!AJ15,'1.1.2'!AJ15,'1.2.1'!AJ15,'1.2.2'!AJ15,'2.1.1'!AJ15,'2.1.3'!AJ15,'2.2.1'!AJ15,'2.3.2'!AJ15,'3.1.1'!AJ15,'3.1.2'!AJ15,'3.2.1'!AJ15,'3.2.2'!AJ15,'3.3.1'!AJ15,'3.3.2'!AJ15,'3.3.3'!AJ15,'4.2.1'!AJ15,'4.2.2'!AJ15,'4.3.2'!AJ15,'4.3.3'!AJ15)</f>
        <v>0.60129120740710518</v>
      </c>
      <c r="G18" s="4">
        <f>AVERAGE('1.1.1'!AK15,'1.1.2'!AK15,'1.2.1'!AK15,'1.2.2'!AK15,'2.1.1'!AK15,'2.1.3'!AK15,'2.2.1'!AK15,'2.3.2'!AK15,'3.1.1'!AK15,'3.1.2'!AK15,'3.2.1'!AK15,'3.2.2'!AK15,'3.3.1'!AK15,'3.3.2'!AK15,'3.3.3'!AK15,'4.2.1'!AK15,'4.2.2'!AK15,'4.3.2'!AK15,'4.3.3'!AK15)</f>
        <v>0.60584718417781869</v>
      </c>
      <c r="H18" s="4">
        <f>AVERAGE('1.1.1'!AL15,'1.1.2'!AL15,'1.2.1'!AL15,'1.2.2'!AL15,'2.1.1'!AL15,'2.1.3'!AL15,'2.2.1'!AL15,'2.3.2'!AL15,'3.1.1'!AL15,'3.1.2'!AL15,'3.2.1'!AL15,'3.2.2'!AL15,'3.3.1'!AL15,'3.3.2'!AL15,'3.3.3'!AL15,'4.2.1'!AL15,'4.2.2'!AL15,'4.3.2'!AL15,'4.3.3'!AL15)</f>
        <v>0.64662977977560754</v>
      </c>
      <c r="I18" s="4">
        <f>AVERAGE('1.1.1'!AM15,'1.1.2'!AM15,'1.2.1'!AM15,'1.2.2'!AM15,'2.1.1'!AM15,'2.1.3'!AM15,'2.2.1'!AM15,'2.3.2'!AM15,'3.1.1'!AM15,'3.1.2'!AM15,'3.2.1'!AM15,'3.2.2'!AM15,'3.3.1'!AM15,'3.3.2'!AM15,'3.3.3'!AM15,'4.2.1'!AM15,'4.2.2'!AM15,'4.3.2'!AM15,'4.3.3'!AM15)</f>
        <v>0.65379657346358511</v>
      </c>
      <c r="J18" s="4">
        <f>AVERAGE('1.1.1'!AN15,'1.1.2'!AN15,'1.2.1'!AN15,'1.2.2'!AN15,'2.1.1'!AN15,'2.1.3'!AN15,'2.2.1'!AN15,'2.3.2'!AN15,'3.1.1'!AN15,'3.1.2'!AN15,'3.2.1'!AN15,'3.2.2'!AN15,'3.3.1'!AN15,'3.3.2'!AN15,'3.3.3'!AN15,'4.2.1'!AN15,'4.2.2'!AN15,'4.3.2'!AN15,'4.3.3'!AN15)</f>
        <v>0.61895083847208898</v>
      </c>
      <c r="L18" s="6">
        <f t="shared" si="0"/>
        <v>112.78765456968739</v>
      </c>
      <c r="N18" s="1" t="s">
        <v>9</v>
      </c>
      <c r="O18" s="6">
        <f>100*(C18*(C$6/C$8))/($C$8*($C$6/$C$8))</f>
        <v>109.19400981046383</v>
      </c>
      <c r="P18" s="6">
        <f>100*(D18*(D$6/D$8))/($C$8*($C$6/$C$8))</f>
        <v>109.36255255071772</v>
      </c>
      <c r="Q18" s="6">
        <f>100*(E18*(E$6/E$8))/($C$8*($C$6/$C$8))</f>
        <v>107.80012296002573</v>
      </c>
      <c r="R18" s="6">
        <f>100*(F18*(F$6/F$8))/($C$8*($C$6/$C$8))</f>
        <v>114.43048653831549</v>
      </c>
      <c r="S18" s="6">
        <f>100*(G18*(G$6/G$8))/($C$8*($C$6/$C$8))</f>
        <v>116.19057556710692</v>
      </c>
      <c r="T18" s="6">
        <f>100*(H18*(H$6/H$8))/($C$8*($C$6/$C$8))</f>
        <v>125.69744405032411</v>
      </c>
      <c r="U18" s="6">
        <f>100*(I18*(I$6/I$8))/($C$8*($C$6/$C$8))</f>
        <v>129.23974858639457</v>
      </c>
      <c r="V18" s="6">
        <f>100*(J18*(J$6/J$8))/($C$8*($C$6/$C$8))</f>
        <v>122.33753949865738</v>
      </c>
      <c r="X18" s="6">
        <f t="shared" si="1"/>
        <v>13.143529688193553</v>
      </c>
      <c r="Y18" s="6">
        <f t="shared" si="2"/>
        <v>-6.9022090877371909</v>
      </c>
    </row>
    <row r="19" spans="1:25">
      <c r="A19" s="1" t="s">
        <v>10</v>
      </c>
      <c r="B19" s="1" t="s">
        <v>39</v>
      </c>
      <c r="C19" s="4">
        <f>AVERAGE('1.1.1'!AG16,'1.1.2'!AG16,'1.2.1'!AG16,'1.2.2'!AG16,'2.1.1'!AG16,'2.1.3'!AG16,'2.2.1'!AG16,'2.3.2'!AG16,'3.1.1'!AG16,'3.1.2'!AG16,'3.2.1'!AG16,'3.2.2'!AG16,'3.3.1'!AG16,'3.3.2'!AG16,'3.3.3'!AG16,'4.2.1'!AG16,'4.2.2'!AG16,'4.3.2'!AG16,'4.3.3'!AG16)</f>
        <v>0.19888433319387383</v>
      </c>
      <c r="D19" s="4">
        <f>AVERAGE('1.1.1'!AH16,'1.1.2'!AH16,'1.2.1'!AH16,'1.2.2'!AH16,'2.1.1'!AH16,'2.1.3'!AH16,'2.2.1'!AH16,'2.3.2'!AH16,'3.1.1'!AH16,'3.1.2'!AH16,'3.2.1'!AH16,'3.2.2'!AH16,'3.3.1'!AH16,'3.3.2'!AH16,'3.3.3'!AH16,'4.2.1'!AH16,'4.2.2'!AH16,'4.3.2'!AH16,'4.3.3'!AH16)</f>
        <v>0.20910446825691958</v>
      </c>
      <c r="E19" s="4">
        <f>AVERAGE('1.1.1'!AI16,'1.1.2'!AI16,'1.2.1'!AI16,'1.2.2'!AI16,'2.1.1'!AI16,'2.1.3'!AI16,'2.2.1'!AI16,'2.3.2'!AI16,'3.1.1'!AI16,'3.1.2'!AI16,'3.2.1'!AI16,'3.2.2'!AI16,'3.3.1'!AI16,'3.3.2'!AI16,'3.3.3'!AI16,'4.2.1'!AI16,'4.2.2'!AI16,'4.3.2'!AI16,'4.3.3'!AI16)</f>
        <v>0.21879877344973556</v>
      </c>
      <c r="F19" s="4">
        <f>AVERAGE('1.1.1'!AJ16,'1.1.2'!AJ16,'1.2.1'!AJ16,'1.2.2'!AJ16,'2.1.1'!AJ16,'2.1.3'!AJ16,'2.2.1'!AJ16,'2.3.2'!AJ16,'3.1.1'!AJ16,'3.1.2'!AJ16,'3.2.1'!AJ16,'3.2.2'!AJ16,'3.3.1'!AJ16,'3.3.2'!AJ16,'3.3.3'!AJ16,'4.2.1'!AJ16,'4.2.2'!AJ16,'4.3.2'!AJ16,'4.3.3'!AJ16)</f>
        <v>0.24538164704916768</v>
      </c>
      <c r="G19" s="4">
        <f>AVERAGE('1.1.1'!AK16,'1.1.2'!AK16,'1.2.1'!AK16,'1.2.2'!AK16,'2.1.1'!AK16,'2.1.3'!AK16,'2.2.1'!AK16,'2.3.2'!AK16,'3.1.1'!AK16,'3.1.2'!AK16,'3.2.1'!AK16,'3.2.2'!AK16,'3.3.1'!AK16,'3.3.2'!AK16,'3.3.3'!AK16,'4.2.1'!AK16,'4.2.2'!AK16,'4.3.2'!AK16,'4.3.3'!AK16)</f>
        <v>0.17780161694998517</v>
      </c>
      <c r="H19" s="4">
        <f>AVERAGE('1.1.1'!AL16,'1.1.2'!AL16,'1.2.1'!AL16,'1.2.2'!AL16,'2.1.1'!AL16,'2.1.3'!AL16,'2.2.1'!AL16,'2.3.2'!AL16,'3.1.1'!AL16,'3.1.2'!AL16,'3.2.1'!AL16,'3.2.2'!AL16,'3.3.1'!AL16,'3.3.2'!AL16,'3.3.3'!AL16,'4.2.1'!AL16,'4.2.2'!AL16,'4.3.2'!AL16,'4.3.3'!AL16)</f>
        <v>0.17723504084272027</v>
      </c>
      <c r="I19" s="4">
        <f>AVERAGE('1.1.1'!AM16,'1.1.2'!AM16,'1.2.1'!AM16,'1.2.2'!AM16,'2.1.1'!AM16,'2.1.3'!AM16,'2.2.1'!AM16,'2.3.2'!AM16,'3.1.1'!AM16,'3.1.2'!AM16,'3.2.1'!AM16,'3.2.2'!AM16,'3.3.1'!AM16,'3.3.2'!AM16,'3.3.3'!AM16,'4.2.1'!AM16,'4.2.2'!AM16,'4.3.2'!AM16,'4.3.3'!AM16)</f>
        <v>0.20835038528709082</v>
      </c>
      <c r="J19" s="4">
        <f>AVERAGE('1.1.1'!AN16,'1.1.2'!AN16,'1.2.1'!AN16,'1.2.2'!AN16,'2.1.1'!AN16,'2.1.3'!AN16,'2.2.1'!AN16,'2.3.2'!AN16,'3.1.1'!AN16,'3.1.2'!AN16,'3.2.1'!AN16,'3.2.2'!AN16,'3.3.1'!AN16,'3.3.2'!AN16,'3.3.3'!AN16,'4.2.1'!AN16,'4.2.2'!AN16,'4.3.2'!AN16,'4.3.3'!AN16)</f>
        <v>0.22316211837210903</v>
      </c>
      <c r="L19" s="6">
        <f t="shared" si="0"/>
        <v>40.665478347402122</v>
      </c>
      <c r="N19" s="1" t="s">
        <v>10</v>
      </c>
      <c r="O19" s="6">
        <f>100*(C19*(C$6/C$8))/($C$8*($C$6/$C$8))</f>
        <v>36.012294904852489</v>
      </c>
      <c r="P19" s="6">
        <f>100*(D19*(D$6/D$8))/($C$8*($C$6/$C$8))</f>
        <v>38.322167600470152</v>
      </c>
      <c r="Q19" s="6">
        <f>100*(E19*(E$6/E$8))/($C$8*($C$6/$C$8))</f>
        <v>40.530989809418145</v>
      </c>
      <c r="R19" s="6">
        <f>100*(F19*(F$6/F$8))/($C$8*($C$6/$C$8))</f>
        <v>46.698073934080391</v>
      </c>
      <c r="S19" s="6">
        <f>100*(G19*(G$6/G$8))/($C$8*($C$6/$C$8))</f>
        <v>34.099147028663225</v>
      </c>
      <c r="T19" s="6">
        <f>100*(H19*(H$6/H$8))/($C$8*($C$6/$C$8))</f>
        <v>34.452467744086292</v>
      </c>
      <c r="U19" s="6">
        <f>100*(I19*(I$6/I$8))/($C$8*($C$6/$C$8))</f>
        <v>41.185825232658296</v>
      </c>
      <c r="V19" s="6">
        <f>100*(J19*(J$6/J$8))/($C$8*($C$6/$C$8))</f>
        <v>44.108680001704293</v>
      </c>
      <c r="X19" s="6">
        <f t="shared" si="1"/>
        <v>8.0963850968518045</v>
      </c>
      <c r="Y19" s="6">
        <f t="shared" si="2"/>
        <v>2.9228547690459976</v>
      </c>
    </row>
  </sheetData>
  <mergeCells count="1">
    <mergeCell ref="C4:J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8DE09-1C48-433D-B301-A963248D4D4A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1.1205693692441867</v>
      </c>
      <c r="N2" s="1" t="s">
        <v>22</v>
      </c>
      <c r="O2" s="5" cm="1">
        <f t="array" ref="O2">MIN(IF(C5:J16&gt;AVERAGE(C5:J16)-2*STDEVP(C5:J16),C5:J16))</f>
        <v>3.2062712576830577E-2</v>
      </c>
      <c r="V2" s="1" t="s">
        <v>23</v>
      </c>
      <c r="X2" s="4">
        <f>SKEW(M5:T16)</f>
        <v>0.24071145586770401</v>
      </c>
      <c r="AF2" s="1" t="s">
        <v>12</v>
      </c>
      <c r="AG2" s="5">
        <f>MAX(W5:AD16)</f>
        <v>1.1205693692441867</v>
      </c>
      <c r="AH2" s="1" t="s">
        <v>13</v>
      </c>
      <c r="AI2" s="5">
        <f>MIN(W5:AD16)</f>
        <v>3.2062712576830577E-2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0.9</v>
      </c>
      <c r="D5" s="5">
        <v>0.9</v>
      </c>
      <c r="E5" s="5">
        <v>0.9</v>
      </c>
      <c r="F5" s="5">
        <v>0.9</v>
      </c>
      <c r="G5" s="5">
        <v>0.9</v>
      </c>
      <c r="H5" s="5">
        <v>0.8</v>
      </c>
      <c r="I5" s="5">
        <v>0.8</v>
      </c>
      <c r="J5" s="5">
        <v>0.7</v>
      </c>
      <c r="L5" s="1" t="s">
        <v>0</v>
      </c>
      <c r="M5" s="5">
        <f t="shared" ref="M5:M16" si="0">IF(ISNUMBER(C5),IF(C5&gt;$M$2,$M$2,IF(C5&lt;$O$2,$O$2,C5)),":")</f>
        <v>0.9</v>
      </c>
      <c r="N5" s="5">
        <f t="shared" ref="N5:N16" si="1">IF(ISNUMBER(D5),IF(D5&gt;$M$2,$M$2,IF(D5&lt;$O$2,$O$2,D5)),":")</f>
        <v>0.9</v>
      </c>
      <c r="O5" s="5">
        <f t="shared" ref="O5:O16" si="2">IF(ISNUMBER(E5),IF(E5&gt;$M$2,$M$2,IF(E5&lt;$O$2,$O$2,E5)),":")</f>
        <v>0.9</v>
      </c>
      <c r="P5" s="5">
        <f t="shared" ref="P5:P16" si="3">IF(ISNUMBER(F5),IF(F5&gt;$M$2,$M$2,IF(F5&lt;$O$2,$O$2,F5)),":")</f>
        <v>0.9</v>
      </c>
      <c r="Q5" s="5">
        <f t="shared" ref="Q5:Q16" si="4">IF(ISNUMBER(G5),IF(G5&gt;$M$2,$M$2,IF(G5&lt;$O$2,$O$2,G5)),":")</f>
        <v>0.9</v>
      </c>
      <c r="R5" s="5">
        <f t="shared" ref="R5:R16" si="5">IF(ISNUMBER(H5),IF(H5&gt;$M$2,$M$2,IF(H5&lt;$O$2,$O$2,H5)),":")</f>
        <v>0.8</v>
      </c>
      <c r="S5" s="5">
        <f t="shared" ref="S5:S16" si="6">IF(ISNUMBER(I5),IF(I5&gt;$M$2,$M$2,IF(I5&lt;$O$2,$O$2,I5)),":")</f>
        <v>0.8</v>
      </c>
      <c r="T5" s="5">
        <f t="shared" ref="T5:T16" si="7">IF(ISNUMBER(J5),IF(J5&gt;$M$2,$M$2,IF(J5&lt;$O$2,$O$2,J5)),":")</f>
        <v>0.7</v>
      </c>
      <c r="V5" s="1" t="s">
        <v>0</v>
      </c>
      <c r="W5" s="5">
        <f t="shared" ref="W5:W16" si="8">IF(ISNUMBER(M5),IF(ABS($X$2)&gt;1,SQRT(M5),M5),":")</f>
        <v>0.9</v>
      </c>
      <c r="X5" s="5">
        <f t="shared" ref="X5:X16" si="9">IF(ISNUMBER(N5),IF(ABS($X$2)&gt;1,SQRT(N5),N5),":")</f>
        <v>0.9</v>
      </c>
      <c r="Y5" s="5">
        <f t="shared" ref="Y5:Y16" si="10">IF(ISNUMBER(O5),IF(ABS($X$2)&gt;1,SQRT(O5),O5),":")</f>
        <v>0.9</v>
      </c>
      <c r="Z5" s="5">
        <f t="shared" ref="Z5:Z16" si="11">IF(ISNUMBER(P5),IF(ABS($X$2)&gt;1,SQRT(P5),P5),":")</f>
        <v>0.9</v>
      </c>
      <c r="AA5" s="5">
        <f t="shared" ref="AA5:AA16" si="12">IF(ISNUMBER(Q5),IF(ABS($X$2)&gt;1,SQRT(Q5),Q5),":")</f>
        <v>0.9</v>
      </c>
      <c r="AB5" s="5">
        <f t="shared" ref="AB5:AB16" si="13">IF(ISNUMBER(R5),IF(ABS($X$2)&gt;1,SQRT(R5),R5),":")</f>
        <v>0.8</v>
      </c>
      <c r="AC5" s="5">
        <f t="shared" ref="AC5:AC16" si="14">IF(ISNUMBER(S5),IF(ABS($X$2)&gt;1,SQRT(S5),S5),":")</f>
        <v>0.8</v>
      </c>
      <c r="AD5" s="5">
        <f t="shared" ref="AD5:AD16" si="15">IF(ISNUMBER(T5),IF(ABS($X$2)&gt;1,SQRT(T5),T5),":")</f>
        <v>0.7</v>
      </c>
      <c r="AF5" s="1" t="s">
        <v>0</v>
      </c>
      <c r="AG5" s="5">
        <f t="shared" ref="AG5:AG14" si="16">IF(ISNUMBER(W5),(W5-$AI$2)/($AG$2-$AI$2),":")</f>
        <v>0.79736516272716551</v>
      </c>
      <c r="AH5" s="5">
        <f t="shared" ref="AH5:AH14" si="17">IF(ISNUMBER(X5),(X5-$AI$2)/($AG$2-$AI$2),":")</f>
        <v>0.79736516272716551</v>
      </c>
      <c r="AI5" s="5">
        <f t="shared" ref="AI5:AI14" si="18">IF(ISNUMBER(Y5),(Y5-$AI$2)/($AG$2-$AI$2),":")</f>
        <v>0.79736516272716551</v>
      </c>
      <c r="AJ5" s="5">
        <f t="shared" ref="AJ5:AJ14" si="19">IF(ISNUMBER(Z5),(Z5-$AI$2)/($AG$2-$AI$2),":")</f>
        <v>0.79736516272716551</v>
      </c>
      <c r="AK5" s="5">
        <f t="shared" ref="AK5:AK14" si="20">IF(ISNUMBER(AA5),(AA5-$AI$2)/($AG$2-$AI$2),":")</f>
        <v>0.79736516272716551</v>
      </c>
      <c r="AL5" s="5">
        <f t="shared" ref="AL5:AL14" si="21">IF(ISNUMBER(AB5),(AB5-$AI$2)/($AG$2-$AI$2),":")</f>
        <v>0.70549617930159192</v>
      </c>
      <c r="AM5" s="5">
        <f t="shared" ref="AM5:AM14" si="22">IF(ISNUMBER(AC5),(AC5-$AI$2)/($AG$2-$AI$2),":")</f>
        <v>0.70549617930159192</v>
      </c>
      <c r="AN5" s="5">
        <f t="shared" ref="AN5:AN14" si="23">IF(ISNUMBER(AD5),(AD5-$AI$2)/($AG$2-$AI$2),":")</f>
        <v>0.61362719587601811</v>
      </c>
    </row>
    <row r="6" spans="1:40">
      <c r="A6" s="1" t="s">
        <v>1</v>
      </c>
      <c r="B6" s="1" t="s">
        <v>29</v>
      </c>
      <c r="C6" s="5">
        <v>0.96672624008787988</v>
      </c>
      <c r="D6" s="5">
        <v>1.0047001589836144</v>
      </c>
      <c r="E6" s="5">
        <v>1.0225200285898635</v>
      </c>
      <c r="F6" s="5">
        <v>1.0630806447545311</v>
      </c>
      <c r="G6" s="5">
        <v>1.0963286433170663</v>
      </c>
      <c r="H6" s="5">
        <v>1.0831133774528467</v>
      </c>
      <c r="I6" s="5">
        <v>1.1205693692441867</v>
      </c>
      <c r="J6" s="5">
        <v>1.0587033377482959</v>
      </c>
      <c r="L6" s="1" t="s">
        <v>1</v>
      </c>
      <c r="M6" s="5">
        <f t="shared" si="0"/>
        <v>0.96672624008787988</v>
      </c>
      <c r="N6" s="5">
        <f t="shared" si="1"/>
        <v>1.0047001589836144</v>
      </c>
      <c r="O6" s="5">
        <f t="shared" si="2"/>
        <v>1.0225200285898635</v>
      </c>
      <c r="P6" s="5">
        <f t="shared" si="3"/>
        <v>1.0630806447545311</v>
      </c>
      <c r="Q6" s="5">
        <f t="shared" si="4"/>
        <v>1.0963286433170663</v>
      </c>
      <c r="R6" s="5">
        <f t="shared" si="5"/>
        <v>1.0831133774528467</v>
      </c>
      <c r="S6" s="5">
        <f t="shared" si="6"/>
        <v>1.1205693692441867</v>
      </c>
      <c r="T6" s="5">
        <f t="shared" si="7"/>
        <v>1.0587033377482959</v>
      </c>
      <c r="V6" s="1" t="s">
        <v>1</v>
      </c>
      <c r="W6" s="5">
        <f t="shared" si="8"/>
        <v>0.96672624008787988</v>
      </c>
      <c r="X6" s="5">
        <f t="shared" si="9"/>
        <v>1.0047001589836144</v>
      </c>
      <c r="Y6" s="5">
        <f t="shared" si="10"/>
        <v>1.0225200285898635</v>
      </c>
      <c r="Z6" s="5">
        <f t="shared" si="11"/>
        <v>1.0630806447545311</v>
      </c>
      <c r="AA6" s="5">
        <f t="shared" si="12"/>
        <v>1.0963286433170663</v>
      </c>
      <c r="AB6" s="5">
        <f t="shared" si="13"/>
        <v>1.0831133774528467</v>
      </c>
      <c r="AC6" s="5">
        <f t="shared" si="14"/>
        <v>1.1205693692441867</v>
      </c>
      <c r="AD6" s="5">
        <f t="shared" si="15"/>
        <v>1.0587033377482959</v>
      </c>
      <c r="AF6" s="1" t="s">
        <v>1</v>
      </c>
      <c r="AG6" s="5">
        <f t="shared" si="16"/>
        <v>0.85866588117400844</v>
      </c>
      <c r="AH6" s="5">
        <f t="shared" si="17"/>
        <v>0.89355213443037163</v>
      </c>
      <c r="AI6" s="5">
        <f t="shared" si="18"/>
        <v>0.90992306748539542</v>
      </c>
      <c r="AJ6" s="5">
        <f t="shared" si="19"/>
        <v>0.94718569322702462</v>
      </c>
      <c r="AK6" s="5">
        <f t="shared" si="20"/>
        <v>0.97773029151577495</v>
      </c>
      <c r="AL6" s="5">
        <f t="shared" si="21"/>
        <v>0.96558956110932948</v>
      </c>
      <c r="AM6" s="5">
        <f t="shared" si="22"/>
        <v>1</v>
      </c>
      <c r="AN6" s="5">
        <f t="shared" si="23"/>
        <v>0.94316430577897969</v>
      </c>
    </row>
    <row r="7" spans="1:40">
      <c r="A7" s="1" t="s">
        <v>2</v>
      </c>
      <c r="B7" s="1" t="s">
        <v>30</v>
      </c>
      <c r="C7" s="5">
        <v>0.17085897234763309</v>
      </c>
      <c r="D7" s="5">
        <v>0.17085897234763309</v>
      </c>
      <c r="E7" s="5">
        <v>0.17102037938764561</v>
      </c>
      <c r="F7" s="5">
        <v>0.18929580858648801</v>
      </c>
      <c r="G7" s="5">
        <v>0.19658456939943009</v>
      </c>
      <c r="H7" s="5">
        <v>0.20619665469061599</v>
      </c>
      <c r="I7" s="5">
        <v>0.21609176159790228</v>
      </c>
      <c r="J7" s="5">
        <v>0.17247086552648128</v>
      </c>
      <c r="L7" s="1" t="s">
        <v>2</v>
      </c>
      <c r="M7" s="5">
        <f t="shared" si="0"/>
        <v>0.17085897234763309</v>
      </c>
      <c r="N7" s="5">
        <f t="shared" si="1"/>
        <v>0.17085897234763309</v>
      </c>
      <c r="O7" s="5">
        <f t="shared" si="2"/>
        <v>0.17102037938764561</v>
      </c>
      <c r="P7" s="5">
        <f t="shared" si="3"/>
        <v>0.18929580858648801</v>
      </c>
      <c r="Q7" s="5">
        <f t="shared" si="4"/>
        <v>0.19658456939943009</v>
      </c>
      <c r="R7" s="5">
        <f t="shared" si="5"/>
        <v>0.20619665469061599</v>
      </c>
      <c r="S7" s="5">
        <f t="shared" si="6"/>
        <v>0.21609176159790228</v>
      </c>
      <c r="T7" s="5">
        <f t="shared" si="7"/>
        <v>0.17247086552648128</v>
      </c>
      <c r="V7" s="1" t="s">
        <v>2</v>
      </c>
      <c r="W7" s="5">
        <f t="shared" si="8"/>
        <v>0.17085897234763309</v>
      </c>
      <c r="X7" s="5">
        <f t="shared" si="9"/>
        <v>0.17085897234763309</v>
      </c>
      <c r="Y7" s="5">
        <f t="shared" si="10"/>
        <v>0.17102037938764561</v>
      </c>
      <c r="Z7" s="5">
        <f t="shared" si="11"/>
        <v>0.18929580858648801</v>
      </c>
      <c r="AA7" s="5">
        <f t="shared" si="12"/>
        <v>0.19658456939943009</v>
      </c>
      <c r="AB7" s="5">
        <f t="shared" si="13"/>
        <v>0.20619665469061599</v>
      </c>
      <c r="AC7" s="5">
        <f t="shared" si="14"/>
        <v>0.21609176159790228</v>
      </c>
      <c r="AD7" s="5">
        <f t="shared" si="15"/>
        <v>0.17247086552648128</v>
      </c>
      <c r="AF7" s="1" t="s">
        <v>2</v>
      </c>
      <c r="AG7" s="5">
        <f t="shared" si="16"/>
        <v>0.12751071288415478</v>
      </c>
      <c r="AH7" s="5">
        <f t="shared" si="17"/>
        <v>0.12751071288415478</v>
      </c>
      <c r="AI7" s="5">
        <f t="shared" si="18"/>
        <v>0.12765899589099161</v>
      </c>
      <c r="AJ7" s="5">
        <f t="shared" si="19"/>
        <v>0.14444844691262856</v>
      </c>
      <c r="AK7" s="5">
        <f t="shared" si="20"/>
        <v>0.15114455737580004</v>
      </c>
      <c r="AL7" s="5">
        <f t="shared" si="21"/>
        <v>0.15997508241881164</v>
      </c>
      <c r="AM7" s="5">
        <f t="shared" si="22"/>
        <v>0.16906561654340926</v>
      </c>
      <c r="AN7" s="5">
        <f t="shared" si="23"/>
        <v>0.12899154276146879</v>
      </c>
    </row>
    <row r="8" spans="1:40">
      <c r="A8" s="1" t="s">
        <v>3</v>
      </c>
      <c r="B8" s="1" t="s">
        <v>31</v>
      </c>
      <c r="C8" s="5">
        <v>0.82680814596441454</v>
      </c>
      <c r="D8" s="5">
        <v>0.75226280528406508</v>
      </c>
      <c r="E8" s="5">
        <v>0.78465326996121521</v>
      </c>
      <c r="F8" s="5">
        <v>0.80044143356114095</v>
      </c>
      <c r="G8" s="5">
        <v>0.80000095451269737</v>
      </c>
      <c r="H8" s="5">
        <v>0.80629624747581496</v>
      </c>
      <c r="I8" s="5">
        <v>0.77133958268139047</v>
      </c>
      <c r="J8" s="5">
        <v>0.7631483392667332</v>
      </c>
      <c r="L8" s="1" t="s">
        <v>3</v>
      </c>
      <c r="M8" s="5">
        <f t="shared" si="0"/>
        <v>0.82680814596441454</v>
      </c>
      <c r="N8" s="5">
        <f t="shared" si="1"/>
        <v>0.75226280528406508</v>
      </c>
      <c r="O8" s="5">
        <f t="shared" si="2"/>
        <v>0.78465326996121521</v>
      </c>
      <c r="P8" s="5">
        <f t="shared" si="3"/>
        <v>0.80044143356114095</v>
      </c>
      <c r="Q8" s="5">
        <f t="shared" si="4"/>
        <v>0.80000095451269737</v>
      </c>
      <c r="R8" s="5">
        <f t="shared" si="5"/>
        <v>0.80629624747581496</v>
      </c>
      <c r="S8" s="5">
        <f t="shared" si="6"/>
        <v>0.77133958268139047</v>
      </c>
      <c r="T8" s="5">
        <f t="shared" si="7"/>
        <v>0.7631483392667332</v>
      </c>
      <c r="V8" s="1" t="s">
        <v>3</v>
      </c>
      <c r="W8" s="5">
        <f t="shared" si="8"/>
        <v>0.82680814596441454</v>
      </c>
      <c r="X8" s="5">
        <f t="shared" si="9"/>
        <v>0.75226280528406508</v>
      </c>
      <c r="Y8" s="5">
        <f t="shared" si="10"/>
        <v>0.78465326996121521</v>
      </c>
      <c r="Z8" s="5">
        <f t="shared" si="11"/>
        <v>0.80044143356114095</v>
      </c>
      <c r="AA8" s="5">
        <f t="shared" si="12"/>
        <v>0.80000095451269737</v>
      </c>
      <c r="AB8" s="5">
        <f t="shared" si="13"/>
        <v>0.80629624747581496</v>
      </c>
      <c r="AC8" s="5">
        <f t="shared" si="14"/>
        <v>0.77133958268139047</v>
      </c>
      <c r="AD8" s="5">
        <f t="shared" si="15"/>
        <v>0.7631483392667332</v>
      </c>
      <c r="AF8" s="1" t="s">
        <v>3</v>
      </c>
      <c r="AG8" s="5">
        <f t="shared" si="16"/>
        <v>0.73012455047434344</v>
      </c>
      <c r="AH8" s="5">
        <f t="shared" si="17"/>
        <v>0.66164050380017569</v>
      </c>
      <c r="AI8" s="5">
        <f t="shared" si="18"/>
        <v>0.69139729442589304</v>
      </c>
      <c r="AJ8" s="5">
        <f t="shared" si="19"/>
        <v>0.70590171982671135</v>
      </c>
      <c r="AK8" s="5">
        <f t="shared" si="20"/>
        <v>0.70549705620270353</v>
      </c>
      <c r="AL8" s="5">
        <f t="shared" si="21"/>
        <v>0.71128047785158144</v>
      </c>
      <c r="AM8" s="5">
        <f t="shared" si="22"/>
        <v>0.67916614526545815</v>
      </c>
      <c r="AN8" s="5">
        <f t="shared" si="23"/>
        <v>0.67164093321049834</v>
      </c>
    </row>
    <row r="9" spans="1:40">
      <c r="A9" s="1" t="s">
        <v>4</v>
      </c>
      <c r="B9" s="1" t="s">
        <v>32</v>
      </c>
      <c r="C9" s="5">
        <v>0.13230118476832156</v>
      </c>
      <c r="D9" s="5">
        <v>0.11354629245715642</v>
      </c>
      <c r="E9" s="5">
        <v>0.13194551510740293</v>
      </c>
      <c r="F9" s="5">
        <v>0.13552674201766751</v>
      </c>
      <c r="G9" s="5">
        <v>0.12049726566515512</v>
      </c>
      <c r="H9" s="5">
        <v>0.13216779575098664</v>
      </c>
      <c r="I9" s="5">
        <v>0.15080321802613858</v>
      </c>
      <c r="J9" s="5">
        <v>0.12571802556143266</v>
      </c>
      <c r="L9" s="1" t="s">
        <v>4</v>
      </c>
      <c r="M9" s="5">
        <f t="shared" si="0"/>
        <v>0.13230118476832156</v>
      </c>
      <c r="N9" s="5">
        <f t="shared" si="1"/>
        <v>0.11354629245715642</v>
      </c>
      <c r="O9" s="5">
        <f t="shared" si="2"/>
        <v>0.13194551510740293</v>
      </c>
      <c r="P9" s="5">
        <f t="shared" si="3"/>
        <v>0.13552674201766751</v>
      </c>
      <c r="Q9" s="5">
        <f t="shared" si="4"/>
        <v>0.12049726566515512</v>
      </c>
      <c r="R9" s="5">
        <f t="shared" si="5"/>
        <v>0.13216779575098664</v>
      </c>
      <c r="S9" s="5">
        <f t="shared" si="6"/>
        <v>0.15080321802613858</v>
      </c>
      <c r="T9" s="5">
        <f t="shared" si="7"/>
        <v>0.12571802556143266</v>
      </c>
      <c r="V9" s="1" t="s">
        <v>4</v>
      </c>
      <c r="W9" s="5">
        <f t="shared" si="8"/>
        <v>0.13230118476832156</v>
      </c>
      <c r="X9" s="5">
        <f t="shared" si="9"/>
        <v>0.11354629245715642</v>
      </c>
      <c r="Y9" s="5">
        <f t="shared" si="10"/>
        <v>0.13194551510740293</v>
      </c>
      <c r="Z9" s="5">
        <f t="shared" si="11"/>
        <v>0.13552674201766751</v>
      </c>
      <c r="AA9" s="5">
        <f t="shared" si="12"/>
        <v>0.12049726566515512</v>
      </c>
      <c r="AB9" s="5">
        <f t="shared" si="13"/>
        <v>0.13216779575098664</v>
      </c>
      <c r="AC9" s="5">
        <f t="shared" si="14"/>
        <v>0.15080321802613858</v>
      </c>
      <c r="AD9" s="5">
        <f t="shared" si="15"/>
        <v>0.12571802556143266</v>
      </c>
      <c r="AF9" s="1" t="s">
        <v>4</v>
      </c>
      <c r="AG9" s="5">
        <f t="shared" si="16"/>
        <v>9.2088065403649166E-2</v>
      </c>
      <c r="AH9" s="5">
        <f t="shared" si="17"/>
        <v>7.4858136494820662E-2</v>
      </c>
      <c r="AI9" s="5">
        <f t="shared" si="18"/>
        <v>9.1761315301810031E-2</v>
      </c>
      <c r="AJ9" s="5">
        <f t="shared" si="19"/>
        <v>9.5051352058433181E-2</v>
      </c>
      <c r="AK9" s="5">
        <f t="shared" si="20"/>
        <v>8.124392491919305E-2</v>
      </c>
      <c r="AL9" s="5">
        <f t="shared" si="21"/>
        <v>9.1965522269422201E-2</v>
      </c>
      <c r="AM9" s="5">
        <f t="shared" si="22"/>
        <v>0.10908569527066721</v>
      </c>
      <c r="AN9" s="5">
        <f t="shared" si="23"/>
        <v>8.6040183962993275E-2</v>
      </c>
    </row>
    <row r="10" spans="1:40">
      <c r="A10" s="1" t="s">
        <v>5</v>
      </c>
      <c r="B10" s="1" t="s">
        <v>33</v>
      </c>
      <c r="C10" s="5" t="s">
        <v>28</v>
      </c>
      <c r="D10" s="5" t="s">
        <v>28</v>
      </c>
      <c r="E10" s="5" t="s">
        <v>28</v>
      </c>
      <c r="F10" s="5" t="s">
        <v>28</v>
      </c>
      <c r="G10" s="5" t="s">
        <v>28</v>
      </c>
      <c r="H10" s="5" t="s">
        <v>28</v>
      </c>
      <c r="I10" s="5" t="s">
        <v>28</v>
      </c>
      <c r="J10" s="5" t="s">
        <v>28</v>
      </c>
      <c r="L10" s="1" t="s">
        <v>5</v>
      </c>
      <c r="M10" s="5" t="str">
        <f t="shared" si="0"/>
        <v>:</v>
      </c>
      <c r="N10" s="5" t="str">
        <f t="shared" si="1"/>
        <v>:</v>
      </c>
      <c r="O10" s="5" t="str">
        <f t="shared" si="2"/>
        <v>:</v>
      </c>
      <c r="P10" s="5" t="str">
        <f t="shared" si="3"/>
        <v>:</v>
      </c>
      <c r="Q10" s="5" t="str">
        <f t="shared" si="4"/>
        <v>:</v>
      </c>
      <c r="R10" s="5" t="str">
        <f t="shared" si="5"/>
        <v>:</v>
      </c>
      <c r="S10" s="5" t="str">
        <f t="shared" si="6"/>
        <v>:</v>
      </c>
      <c r="T10" s="5" t="str">
        <f t="shared" si="7"/>
        <v>:</v>
      </c>
      <c r="V10" s="1" t="s">
        <v>5</v>
      </c>
      <c r="W10" s="5" t="str">
        <f t="shared" si="8"/>
        <v>:</v>
      </c>
      <c r="X10" s="5" t="str">
        <f t="shared" si="9"/>
        <v>:</v>
      </c>
      <c r="Y10" s="5" t="str">
        <f t="shared" si="10"/>
        <v>:</v>
      </c>
      <c r="Z10" s="5" t="str">
        <f t="shared" si="11"/>
        <v>:</v>
      </c>
      <c r="AA10" s="5" t="str">
        <f t="shared" si="12"/>
        <v>:</v>
      </c>
      <c r="AB10" s="5" t="str">
        <f t="shared" si="13"/>
        <v>:</v>
      </c>
      <c r="AC10" s="5" t="str">
        <f t="shared" si="14"/>
        <v>:</v>
      </c>
      <c r="AD10" s="5" t="str">
        <f t="shared" si="15"/>
        <v>:</v>
      </c>
      <c r="AF10" s="1" t="s">
        <v>5</v>
      </c>
      <c r="AG10" s="5" t="str">
        <f t="shared" si="16"/>
        <v>:</v>
      </c>
      <c r="AH10" s="5" t="str">
        <f t="shared" si="17"/>
        <v>:</v>
      </c>
      <c r="AI10" s="5" t="str">
        <f t="shared" si="18"/>
        <v>:</v>
      </c>
      <c r="AJ10" s="5" t="str">
        <f t="shared" si="19"/>
        <v>:</v>
      </c>
      <c r="AK10" s="5" t="str">
        <f t="shared" si="20"/>
        <v>:</v>
      </c>
      <c r="AL10" s="5" t="str">
        <f t="shared" si="21"/>
        <v>:</v>
      </c>
      <c r="AM10" s="5" t="str">
        <f t="shared" si="22"/>
        <v>:</v>
      </c>
      <c r="AN10" s="5" t="str">
        <f t="shared" si="23"/>
        <v>:</v>
      </c>
    </row>
    <row r="11" spans="1:40">
      <c r="A11" s="1" t="s">
        <v>6</v>
      </c>
      <c r="B11" s="1" t="s">
        <v>34</v>
      </c>
      <c r="C11" s="5">
        <v>3.3429950606651847E-2</v>
      </c>
      <c r="D11" s="5">
        <v>3.4490937706625452E-2</v>
      </c>
      <c r="E11" s="5">
        <v>3.2062712576830577E-2</v>
      </c>
      <c r="F11" s="5">
        <v>3.5962746047560216E-2</v>
      </c>
      <c r="G11" s="5">
        <v>4.1958103656515894E-2</v>
      </c>
      <c r="H11" s="5">
        <v>4.1592615811769804E-2</v>
      </c>
      <c r="I11" s="5">
        <v>4.1592615811769804E-2</v>
      </c>
      <c r="J11" s="5">
        <v>4.1592615811769804E-2</v>
      </c>
      <c r="L11" s="1" t="s">
        <v>6</v>
      </c>
      <c r="M11" s="5">
        <f t="shared" si="0"/>
        <v>3.3429950606651847E-2</v>
      </c>
      <c r="N11" s="5">
        <f t="shared" si="1"/>
        <v>3.4490937706625452E-2</v>
      </c>
      <c r="O11" s="5">
        <f t="shared" si="2"/>
        <v>3.2062712576830577E-2</v>
      </c>
      <c r="P11" s="5">
        <f t="shared" si="3"/>
        <v>3.5962746047560216E-2</v>
      </c>
      <c r="Q11" s="5">
        <f t="shared" si="4"/>
        <v>4.1958103656515894E-2</v>
      </c>
      <c r="R11" s="5">
        <f t="shared" si="5"/>
        <v>4.1592615811769804E-2</v>
      </c>
      <c r="S11" s="5">
        <f t="shared" si="6"/>
        <v>4.1592615811769804E-2</v>
      </c>
      <c r="T11" s="5">
        <f t="shared" si="7"/>
        <v>4.1592615811769804E-2</v>
      </c>
      <c r="V11" s="1" t="s">
        <v>6</v>
      </c>
      <c r="W11" s="5">
        <f t="shared" si="8"/>
        <v>3.3429950606651847E-2</v>
      </c>
      <c r="X11" s="5">
        <f t="shared" si="9"/>
        <v>3.4490937706625452E-2</v>
      </c>
      <c r="Y11" s="5">
        <f t="shared" si="10"/>
        <v>3.2062712576830577E-2</v>
      </c>
      <c r="Z11" s="5">
        <f t="shared" si="11"/>
        <v>3.5962746047560216E-2</v>
      </c>
      <c r="AA11" s="5">
        <f t="shared" si="12"/>
        <v>4.1958103656515894E-2</v>
      </c>
      <c r="AB11" s="5">
        <f t="shared" si="13"/>
        <v>4.1592615811769804E-2</v>
      </c>
      <c r="AC11" s="5">
        <f t="shared" si="14"/>
        <v>4.1592615811769804E-2</v>
      </c>
      <c r="AD11" s="5">
        <f t="shared" si="15"/>
        <v>4.1592615811769804E-2</v>
      </c>
      <c r="AF11" s="1" t="s">
        <v>6</v>
      </c>
      <c r="AG11" s="5">
        <f t="shared" si="16"/>
        <v>1.2560676790046433E-3</v>
      </c>
      <c r="AH11" s="5">
        <f t="shared" si="17"/>
        <v>2.2307857420268695E-3</v>
      </c>
      <c r="AI11" s="5">
        <f t="shared" si="18"/>
        <v>0</v>
      </c>
      <c r="AJ11" s="5">
        <f t="shared" si="19"/>
        <v>3.58292110281644E-3</v>
      </c>
      <c r="AK11" s="5">
        <f t="shared" si="20"/>
        <v>9.0907951908918028E-3</v>
      </c>
      <c r="AL11" s="5">
        <f t="shared" si="21"/>
        <v>8.7550252233795315E-3</v>
      </c>
      <c r="AM11" s="5">
        <f t="shared" si="22"/>
        <v>8.7550252233795315E-3</v>
      </c>
      <c r="AN11" s="5">
        <f t="shared" si="23"/>
        <v>8.7550252233795315E-3</v>
      </c>
    </row>
    <row r="12" spans="1:40">
      <c r="A12" s="1" t="s">
        <v>8</v>
      </c>
      <c r="B12" s="1" t="s">
        <v>35</v>
      </c>
      <c r="C12" s="5">
        <v>0.25293534954541608</v>
      </c>
      <c r="D12" s="5">
        <v>0.414923431586251</v>
      </c>
      <c r="E12" s="5">
        <v>0.42021407009957557</v>
      </c>
      <c r="F12" s="5">
        <v>0.42166802228979949</v>
      </c>
      <c r="G12" s="5">
        <v>0.40392742198657383</v>
      </c>
      <c r="H12" s="5">
        <v>0.41339242514614449</v>
      </c>
      <c r="I12" s="5">
        <v>0.39984332606842254</v>
      </c>
      <c r="J12" s="5">
        <v>0.39471022948269158</v>
      </c>
      <c r="L12" s="1" t="s">
        <v>8</v>
      </c>
      <c r="M12" s="5">
        <f t="shared" ref="M12:T12" si="24">IF(ISNUMBER(C12),IF(C12&gt;$M$2,$M$2,IF(C12&lt;$O$2,$O$2,C12)),":")</f>
        <v>0.25293534954541608</v>
      </c>
      <c r="N12" s="5">
        <f t="shared" si="24"/>
        <v>0.414923431586251</v>
      </c>
      <c r="O12" s="5">
        <f t="shared" si="24"/>
        <v>0.42021407009957557</v>
      </c>
      <c r="P12" s="5">
        <f t="shared" si="24"/>
        <v>0.42166802228979949</v>
      </c>
      <c r="Q12" s="5">
        <f t="shared" si="24"/>
        <v>0.40392742198657383</v>
      </c>
      <c r="R12" s="5">
        <f t="shared" si="24"/>
        <v>0.41339242514614449</v>
      </c>
      <c r="S12" s="5">
        <f t="shared" si="24"/>
        <v>0.39984332606842254</v>
      </c>
      <c r="T12" s="5">
        <f t="shared" si="24"/>
        <v>0.39471022948269158</v>
      </c>
      <c r="V12" s="1" t="s">
        <v>8</v>
      </c>
      <c r="W12" s="5">
        <f t="shared" si="8"/>
        <v>0.25293534954541608</v>
      </c>
      <c r="X12" s="5">
        <f t="shared" si="9"/>
        <v>0.414923431586251</v>
      </c>
      <c r="Y12" s="5">
        <f t="shared" si="10"/>
        <v>0.42021407009957557</v>
      </c>
      <c r="Z12" s="5">
        <f t="shared" si="11"/>
        <v>0.42166802228979949</v>
      </c>
      <c r="AA12" s="5">
        <f t="shared" si="12"/>
        <v>0.40392742198657383</v>
      </c>
      <c r="AB12" s="5">
        <f t="shared" si="13"/>
        <v>0.41339242514614449</v>
      </c>
      <c r="AC12" s="5">
        <f t="shared" si="14"/>
        <v>0.39984332606842254</v>
      </c>
      <c r="AD12" s="5">
        <f t="shared" si="15"/>
        <v>0.39471022948269158</v>
      </c>
      <c r="AF12" s="1" t="s">
        <v>8</v>
      </c>
      <c r="AG12" s="5">
        <f t="shared" si="16"/>
        <v>0.20291344624829741</v>
      </c>
      <c r="AH12" s="5">
        <f t="shared" si="17"/>
        <v>0.35173025048979678</v>
      </c>
      <c r="AI12" s="5">
        <f t="shared" si="18"/>
        <v>0.35659070630870993</v>
      </c>
      <c r="AJ12" s="5">
        <f t="shared" si="19"/>
        <v>0.35792643740536251</v>
      </c>
      <c r="AK12" s="5">
        <f t="shared" si="20"/>
        <v>0.34162832825319484</v>
      </c>
      <c r="AL12" s="5">
        <f t="shared" si="21"/>
        <v>0.35032373043709086</v>
      </c>
      <c r="AM12" s="5">
        <f t="shared" si="22"/>
        <v>0.3378763108510639</v>
      </c>
      <c r="AN12" s="5">
        <f t="shared" si="23"/>
        <v>0.33316058719950004</v>
      </c>
    </row>
    <row r="13" spans="1:40">
      <c r="A13" s="1" t="s">
        <v>7</v>
      </c>
      <c r="B13" s="1" t="s">
        <v>36</v>
      </c>
      <c r="C13" s="5">
        <v>0.68540068175277746</v>
      </c>
      <c r="D13" s="5">
        <v>0.71352454842055346</v>
      </c>
      <c r="E13" s="5">
        <v>0.74092683210998489</v>
      </c>
      <c r="F13" s="5">
        <v>0.81270757194320487</v>
      </c>
      <c r="G13" s="5">
        <v>0.85499328469468727</v>
      </c>
      <c r="H13" s="5">
        <v>0.87676345204702699</v>
      </c>
      <c r="I13" s="5">
        <v>0.92365998162552543</v>
      </c>
      <c r="J13" s="5">
        <v>0.99067583152013683</v>
      </c>
      <c r="L13" s="1" t="s">
        <v>7</v>
      </c>
      <c r="M13" s="5">
        <f t="shared" si="0"/>
        <v>0.68540068175277746</v>
      </c>
      <c r="N13" s="5">
        <f t="shared" si="1"/>
        <v>0.71352454842055346</v>
      </c>
      <c r="O13" s="5">
        <f t="shared" si="2"/>
        <v>0.74092683210998489</v>
      </c>
      <c r="P13" s="5">
        <f t="shared" si="3"/>
        <v>0.81270757194320487</v>
      </c>
      <c r="Q13" s="5">
        <f t="shared" si="4"/>
        <v>0.85499328469468727</v>
      </c>
      <c r="R13" s="5">
        <f t="shared" si="5"/>
        <v>0.87676345204702699</v>
      </c>
      <c r="S13" s="5">
        <f t="shared" si="6"/>
        <v>0.92365998162552543</v>
      </c>
      <c r="T13" s="5">
        <f t="shared" si="7"/>
        <v>0.99067583152013683</v>
      </c>
      <c r="V13" s="1" t="s">
        <v>7</v>
      </c>
      <c r="W13" s="5">
        <f t="shared" si="8"/>
        <v>0.68540068175277746</v>
      </c>
      <c r="X13" s="5">
        <f t="shared" si="9"/>
        <v>0.71352454842055346</v>
      </c>
      <c r="Y13" s="5">
        <f t="shared" si="10"/>
        <v>0.74092683210998489</v>
      </c>
      <c r="Z13" s="5">
        <f t="shared" si="11"/>
        <v>0.81270757194320487</v>
      </c>
      <c r="AA13" s="5">
        <f t="shared" si="12"/>
        <v>0.85499328469468727</v>
      </c>
      <c r="AB13" s="5">
        <f t="shared" si="13"/>
        <v>0.87676345204702699</v>
      </c>
      <c r="AC13" s="5">
        <f t="shared" si="14"/>
        <v>0.92365998162552543</v>
      </c>
      <c r="AD13" s="5">
        <f t="shared" si="15"/>
        <v>0.99067583152013683</v>
      </c>
      <c r="AF13" s="1" t="s">
        <v>7</v>
      </c>
      <c r="AG13" s="5">
        <f t="shared" si="16"/>
        <v>0.60021495061523045</v>
      </c>
      <c r="AH13" s="5">
        <f t="shared" si="17"/>
        <v>0.62605206102288002</v>
      </c>
      <c r="AI13" s="5">
        <f t="shared" si="18"/>
        <v>0.65122626048375254</v>
      </c>
      <c r="AJ13" s="5">
        <f t="shared" si="19"/>
        <v>0.71717049646388753</v>
      </c>
      <c r="AK13" s="5">
        <f t="shared" si="20"/>
        <v>0.75601795090293267</v>
      </c>
      <c r="AL13" s="5">
        <f t="shared" si="21"/>
        <v>0.77601798233957331</v>
      </c>
      <c r="AM13" s="5">
        <f t="shared" si="22"/>
        <v>0.81910134732521334</v>
      </c>
      <c r="AN13" s="5">
        <f t="shared" si="23"/>
        <v>0.88066812735740119</v>
      </c>
    </row>
    <row r="14" spans="1:40">
      <c r="A14" s="1" t="s">
        <v>11</v>
      </c>
      <c r="B14" s="1" t="s">
        <v>37</v>
      </c>
      <c r="C14" s="5">
        <v>7.5094198967765868E-2</v>
      </c>
      <c r="D14" s="5">
        <v>8.4500514291255102E-2</v>
      </c>
      <c r="E14" s="5">
        <v>8.8665575291374324E-2</v>
      </c>
      <c r="F14" s="5">
        <v>8.0550067346103663E-2</v>
      </c>
      <c r="G14" s="5">
        <v>9.0572881803045208E-2</v>
      </c>
      <c r="H14" s="5">
        <v>9.8959664130501709E-2</v>
      </c>
      <c r="I14" s="5">
        <v>9.9198689023175704E-2</v>
      </c>
      <c r="J14" s="5">
        <v>0.11926561782048363</v>
      </c>
      <c r="L14" s="1" t="s">
        <v>11</v>
      </c>
      <c r="M14" s="5">
        <f t="shared" si="0"/>
        <v>7.5094198967765868E-2</v>
      </c>
      <c r="N14" s="5">
        <f t="shared" si="1"/>
        <v>8.4500514291255102E-2</v>
      </c>
      <c r="O14" s="5">
        <f t="shared" si="2"/>
        <v>8.8665575291374324E-2</v>
      </c>
      <c r="P14" s="5">
        <f t="shared" si="3"/>
        <v>8.0550067346103663E-2</v>
      </c>
      <c r="Q14" s="5">
        <f t="shared" si="4"/>
        <v>9.0572881803045208E-2</v>
      </c>
      <c r="R14" s="5">
        <f t="shared" si="5"/>
        <v>9.8959664130501709E-2</v>
      </c>
      <c r="S14" s="5">
        <f t="shared" si="6"/>
        <v>9.9198689023175704E-2</v>
      </c>
      <c r="T14" s="5">
        <f t="shared" si="7"/>
        <v>0.11926561782048363</v>
      </c>
      <c r="V14" s="1" t="s">
        <v>11</v>
      </c>
      <c r="W14" s="5">
        <f t="shared" si="8"/>
        <v>7.5094198967765868E-2</v>
      </c>
      <c r="X14" s="5">
        <f t="shared" si="9"/>
        <v>8.4500514291255102E-2</v>
      </c>
      <c r="Y14" s="5">
        <f t="shared" si="10"/>
        <v>8.8665575291374324E-2</v>
      </c>
      <c r="Z14" s="5">
        <f t="shared" si="11"/>
        <v>8.0550067346103663E-2</v>
      </c>
      <c r="AA14" s="5">
        <f t="shared" si="12"/>
        <v>9.0572881803045208E-2</v>
      </c>
      <c r="AB14" s="5">
        <f t="shared" si="13"/>
        <v>9.8959664130501709E-2</v>
      </c>
      <c r="AC14" s="5">
        <f t="shared" si="14"/>
        <v>9.9198689023175704E-2</v>
      </c>
      <c r="AD14" s="5">
        <f t="shared" si="15"/>
        <v>0.11926561782048363</v>
      </c>
      <c r="AF14" s="1" t="s">
        <v>11</v>
      </c>
      <c r="AG14" s="5">
        <f t="shared" si="16"/>
        <v>3.9532589100266351E-2</v>
      </c>
      <c r="AH14" s="5">
        <f t="shared" si="17"/>
        <v>4.8174075365759871E-2</v>
      </c>
      <c r="AI14" s="5">
        <f t="shared" si="18"/>
        <v>5.2000474565624434E-2</v>
      </c>
      <c r="AJ14" s="5">
        <f t="shared" si="19"/>
        <v>4.4544839916482615E-2</v>
      </c>
      <c r="AK14" s="5">
        <f t="shared" si="20"/>
        <v>5.3752697668706245E-2</v>
      </c>
      <c r="AL14" s="5">
        <f t="shared" si="21"/>
        <v>6.1457549335056205E-2</v>
      </c>
      <c r="AM14" s="5">
        <f t="shared" si="22"/>
        <v>6.1677139074089872E-2</v>
      </c>
      <c r="AN14" s="5">
        <f t="shared" si="23"/>
        <v>8.0112422564910371E-2</v>
      </c>
    </row>
    <row r="15" spans="1:40">
      <c r="A15" s="1" t="s">
        <v>9</v>
      </c>
      <c r="B15" s="1" t="s">
        <v>38</v>
      </c>
      <c r="C15" s="5">
        <v>0.64152096752898635</v>
      </c>
      <c r="D15" s="5">
        <v>0.66464545077721493</v>
      </c>
      <c r="E15" s="5">
        <v>0.65645277398377733</v>
      </c>
      <c r="F15" s="5">
        <v>0.64765868782460401</v>
      </c>
      <c r="G15" s="5">
        <v>0.65061986734380328</v>
      </c>
      <c r="H15" s="5">
        <v>0.66218525512565274</v>
      </c>
      <c r="I15" s="5">
        <v>0.66744654623747091</v>
      </c>
      <c r="J15" s="5">
        <v>0.67098410089801863</v>
      </c>
      <c r="L15" s="1" t="s">
        <v>9</v>
      </c>
      <c r="M15" s="5">
        <f t="shared" si="0"/>
        <v>0.64152096752898635</v>
      </c>
      <c r="N15" s="5">
        <f t="shared" si="1"/>
        <v>0.66464545077721493</v>
      </c>
      <c r="O15" s="5">
        <f t="shared" si="2"/>
        <v>0.65645277398377733</v>
      </c>
      <c r="P15" s="5">
        <f t="shared" si="3"/>
        <v>0.64765868782460401</v>
      </c>
      <c r="Q15" s="5">
        <f t="shared" si="4"/>
        <v>0.65061986734380328</v>
      </c>
      <c r="R15" s="5">
        <f t="shared" si="5"/>
        <v>0.66218525512565274</v>
      </c>
      <c r="S15" s="5">
        <f t="shared" si="6"/>
        <v>0.66744654623747091</v>
      </c>
      <c r="T15" s="5">
        <f t="shared" si="7"/>
        <v>0.67098410089801863</v>
      </c>
      <c r="V15" s="1" t="s">
        <v>9</v>
      </c>
      <c r="W15" s="5">
        <f t="shared" si="8"/>
        <v>0.64152096752898635</v>
      </c>
      <c r="X15" s="5">
        <f t="shared" si="9"/>
        <v>0.66464545077721493</v>
      </c>
      <c r="Y15" s="5">
        <f t="shared" si="10"/>
        <v>0.65645277398377733</v>
      </c>
      <c r="Z15" s="5">
        <f t="shared" si="11"/>
        <v>0.64765868782460401</v>
      </c>
      <c r="AA15" s="5">
        <f t="shared" si="12"/>
        <v>0.65061986734380328</v>
      </c>
      <c r="AB15" s="5">
        <f t="shared" si="13"/>
        <v>0.66218525512565274</v>
      </c>
      <c r="AC15" s="5">
        <f t="shared" si="14"/>
        <v>0.66744654623747091</v>
      </c>
      <c r="AD15" s="5">
        <f t="shared" si="15"/>
        <v>0.67098410089801863</v>
      </c>
      <c r="AF15" s="1" t="s">
        <v>9</v>
      </c>
      <c r="AG15" s="5">
        <f t="shared" ref="AG15:AN16" si="25">IF(ISNUMBER(W15),(W15-$AI$2)/($AG$2-$AI$2),":")</f>
        <v>0.55990310322778669</v>
      </c>
      <c r="AH15" s="5">
        <f t="shared" si="25"/>
        <v>0.58114733091035142</v>
      </c>
      <c r="AI15" s="5">
        <f t="shared" si="25"/>
        <v>0.57362080202487742</v>
      </c>
      <c r="AJ15" s="5">
        <f t="shared" si="25"/>
        <v>0.56554176446887583</v>
      </c>
      <c r="AK15" s="5">
        <f t="shared" si="25"/>
        <v>0.56826216999057044</v>
      </c>
      <c r="AL15" s="5">
        <f t="shared" si="25"/>
        <v>0.57888717417498103</v>
      </c>
      <c r="AM15" s="5">
        <f t="shared" si="25"/>
        <v>0.58372066883446849</v>
      </c>
      <c r="AN15" s="5">
        <f t="shared" si="25"/>
        <v>0.58697058433923766</v>
      </c>
    </row>
    <row r="16" spans="1:40">
      <c r="A16" s="1" t="s">
        <v>10</v>
      </c>
      <c r="B16" s="1" t="s">
        <v>39</v>
      </c>
      <c r="C16" s="5">
        <v>4.0930690439123889E-2</v>
      </c>
      <c r="D16" s="5">
        <v>4.409172851628864E-2</v>
      </c>
      <c r="E16" s="5">
        <v>4.8466569409550846E-2</v>
      </c>
      <c r="F16" s="5">
        <v>5.0005047114926676E-2</v>
      </c>
      <c r="G16" s="5">
        <v>5.4311886339914024E-2</v>
      </c>
      <c r="H16" s="5">
        <v>5.4311886339914024E-2</v>
      </c>
      <c r="I16" s="5">
        <v>5.4311886339914024E-2</v>
      </c>
      <c r="J16" s="5">
        <v>5.4311886339914024E-2</v>
      </c>
      <c r="L16" s="1" t="s">
        <v>10</v>
      </c>
      <c r="M16" s="5">
        <f t="shared" si="0"/>
        <v>4.0930690439123889E-2</v>
      </c>
      <c r="N16" s="5">
        <f t="shared" si="1"/>
        <v>4.409172851628864E-2</v>
      </c>
      <c r="O16" s="5">
        <f t="shared" si="2"/>
        <v>4.8466569409550846E-2</v>
      </c>
      <c r="P16" s="5">
        <f t="shared" si="3"/>
        <v>5.0005047114926676E-2</v>
      </c>
      <c r="Q16" s="5">
        <f t="shared" si="4"/>
        <v>5.4311886339914024E-2</v>
      </c>
      <c r="R16" s="5">
        <f t="shared" si="5"/>
        <v>5.4311886339914024E-2</v>
      </c>
      <c r="S16" s="5">
        <f t="shared" si="6"/>
        <v>5.4311886339914024E-2</v>
      </c>
      <c r="T16" s="5">
        <f t="shared" si="7"/>
        <v>5.4311886339914024E-2</v>
      </c>
      <c r="V16" s="1" t="s">
        <v>10</v>
      </c>
      <c r="W16" s="5">
        <f t="shared" si="8"/>
        <v>4.0930690439123889E-2</v>
      </c>
      <c r="X16" s="5">
        <f t="shared" si="9"/>
        <v>4.409172851628864E-2</v>
      </c>
      <c r="Y16" s="5">
        <f t="shared" si="10"/>
        <v>4.8466569409550846E-2</v>
      </c>
      <c r="Z16" s="5">
        <f t="shared" si="11"/>
        <v>5.0005047114926676E-2</v>
      </c>
      <c r="AA16" s="5">
        <f t="shared" si="12"/>
        <v>5.4311886339914024E-2</v>
      </c>
      <c r="AB16" s="5">
        <f t="shared" si="13"/>
        <v>5.4311886339914024E-2</v>
      </c>
      <c r="AC16" s="5">
        <f t="shared" si="14"/>
        <v>5.4311886339914024E-2</v>
      </c>
      <c r="AD16" s="5">
        <f t="shared" si="15"/>
        <v>5.4311886339914024E-2</v>
      </c>
      <c r="AF16" s="1" t="s">
        <v>10</v>
      </c>
      <c r="AG16" s="5">
        <f t="shared" si="25"/>
        <v>8.1469211124937883E-3</v>
      </c>
      <c r="AH16" s="5">
        <f t="shared" si="25"/>
        <v>1.1050934659680349E-2</v>
      </c>
      <c r="AI16" s="5">
        <f t="shared" si="25"/>
        <v>1.5070056514806624E-2</v>
      </c>
      <c r="AJ16" s="5">
        <f t="shared" si="25"/>
        <v>1.6483440342964492E-2</v>
      </c>
      <c r="AK16" s="5">
        <f t="shared" si="25"/>
        <v>2.0440089756734225E-2</v>
      </c>
      <c r="AL16" s="5">
        <f t="shared" si="25"/>
        <v>2.0440089756734225E-2</v>
      </c>
      <c r="AM16" s="5">
        <f t="shared" si="25"/>
        <v>2.0440089756734225E-2</v>
      </c>
      <c r="AN16" s="5">
        <f t="shared" si="25"/>
        <v>2.0440089756734225E-2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60AFA-29CC-487A-9E55-F68352779205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69.851555000000005</v>
      </c>
      <c r="N2" s="1" t="s">
        <v>22</v>
      </c>
      <c r="O2" s="5" cm="1">
        <f t="array" ref="O2">MIN(IF(C5:J16&gt;AVERAGE(C5:J16)-2*STDEVP(C5:J16),C5:J16))</f>
        <v>14.487102999999999</v>
      </c>
      <c r="V2" s="1" t="s">
        <v>23</v>
      </c>
      <c r="X2" s="4">
        <f>SKEW(M5:T16)</f>
        <v>0.24196320540773145</v>
      </c>
      <c r="AF2" s="1" t="s">
        <v>12</v>
      </c>
      <c r="AG2" s="5">
        <f>MAX(W5:AD16)</f>
        <v>69.851555000000005</v>
      </c>
      <c r="AH2" s="1" t="s">
        <v>13</v>
      </c>
      <c r="AI2" s="5">
        <f>MIN(W5:AD16)</f>
        <v>14.487102999999999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41.2</v>
      </c>
      <c r="D5" s="5">
        <v>41.2</v>
      </c>
      <c r="E5" s="5">
        <v>41.2</v>
      </c>
      <c r="F5" s="5">
        <v>41.2</v>
      </c>
      <c r="G5" s="5">
        <v>41.2</v>
      </c>
      <c r="H5" s="5">
        <v>41.2</v>
      </c>
      <c r="I5" s="5">
        <v>41.2</v>
      </c>
      <c r="J5" s="5">
        <v>41.2</v>
      </c>
      <c r="L5" s="1" t="s">
        <v>0</v>
      </c>
      <c r="M5" s="5">
        <f t="shared" ref="M5:T16" si="0">IF(ISNUMBER(C5),IF(C5&gt;$M$2,$M$2,IF(C5&lt;$O$2,$O$2,C5)),":")</f>
        <v>41.2</v>
      </c>
      <c r="N5" s="5">
        <f t="shared" si="0"/>
        <v>41.2</v>
      </c>
      <c r="O5" s="5">
        <f t="shared" si="0"/>
        <v>41.2</v>
      </c>
      <c r="P5" s="5">
        <f t="shared" si="0"/>
        <v>41.2</v>
      </c>
      <c r="Q5" s="5">
        <f t="shared" si="0"/>
        <v>41.2</v>
      </c>
      <c r="R5" s="5">
        <f t="shared" si="0"/>
        <v>41.2</v>
      </c>
      <c r="S5" s="5">
        <f t="shared" si="0"/>
        <v>41.2</v>
      </c>
      <c r="T5" s="5">
        <f t="shared" si="0"/>
        <v>41.2</v>
      </c>
      <c r="V5" s="1" t="s">
        <v>0</v>
      </c>
      <c r="W5" s="5">
        <f>IF(ISNUMBER(M5),IF(ABS($X$2)&gt;1,SQRT(M5),M5),"")</f>
        <v>41.2</v>
      </c>
      <c r="X5" s="5">
        <f t="shared" ref="X5:AD16" si="1">IF(ISNUMBER(N5),IF(ABS($X$2)&gt;1,SQRT(N5),N5),"")</f>
        <v>41.2</v>
      </c>
      <c r="Y5" s="5">
        <f t="shared" si="1"/>
        <v>41.2</v>
      </c>
      <c r="Z5" s="5">
        <f t="shared" si="1"/>
        <v>41.2</v>
      </c>
      <c r="AA5" s="5">
        <f t="shared" si="1"/>
        <v>41.2</v>
      </c>
      <c r="AB5" s="5">
        <f t="shared" si="1"/>
        <v>41.2</v>
      </c>
      <c r="AC5" s="5">
        <f t="shared" si="1"/>
        <v>41.2</v>
      </c>
      <c r="AD5" s="5">
        <f t="shared" si="1"/>
        <v>41.2</v>
      </c>
      <c r="AF5" s="1" t="s">
        <v>0</v>
      </c>
      <c r="AG5" s="5">
        <f t="shared" ref="AG5:AG14" si="2">IF(ISNUMBER(W5),(W5-$AI$2)/($AG$2-$AI$2),":")</f>
        <v>0.48249185235320313</v>
      </c>
      <c r="AH5" s="5">
        <f t="shared" ref="AH5:AH14" si="3">IF(ISNUMBER(X5),(X5-$AI$2)/($AG$2-$AI$2),":")</f>
        <v>0.48249185235320313</v>
      </c>
      <c r="AI5" s="5">
        <f t="shared" ref="AI5:AI14" si="4">IF(ISNUMBER(Y5),(Y5-$AI$2)/($AG$2-$AI$2),":")</f>
        <v>0.48249185235320313</v>
      </c>
      <c r="AJ5" s="5">
        <f t="shared" ref="AJ5:AJ14" si="5">IF(ISNUMBER(Z5),(Z5-$AI$2)/($AG$2-$AI$2),":")</f>
        <v>0.48249185235320313</v>
      </c>
      <c r="AK5" s="5">
        <f t="shared" ref="AK5:AK14" si="6">IF(ISNUMBER(AA5),(AA5-$AI$2)/($AG$2-$AI$2),":")</f>
        <v>0.48249185235320313</v>
      </c>
      <c r="AL5" s="5">
        <f t="shared" ref="AL5:AL14" si="7">IF(ISNUMBER(AB5),(AB5-$AI$2)/($AG$2-$AI$2),":")</f>
        <v>0.48249185235320313</v>
      </c>
      <c r="AM5" s="5">
        <f t="shared" ref="AM5:AM14" si="8">IF(ISNUMBER(AC5),(AC5-$AI$2)/($AG$2-$AI$2),":")</f>
        <v>0.48249185235320313</v>
      </c>
      <c r="AN5" s="5">
        <f t="shared" ref="AN5:AN14" si="9">IF(ISNUMBER(AD5),(AD5-$AI$2)/($AG$2-$AI$2),":")</f>
        <v>0.48249185235320313</v>
      </c>
    </row>
    <row r="6" spans="1:40">
      <c r="A6" s="1" t="s">
        <v>1</v>
      </c>
      <c r="B6" s="1" t="s">
        <v>29</v>
      </c>
      <c r="C6" s="5">
        <v>48.131390000000003</v>
      </c>
      <c r="D6" s="5">
        <v>48.466273999999999</v>
      </c>
      <c r="E6" s="5">
        <v>49.305210000000002</v>
      </c>
      <c r="F6" s="5">
        <v>51.989063000000002</v>
      </c>
      <c r="G6" s="5">
        <v>51.393172999999997</v>
      </c>
      <c r="H6" s="5">
        <v>52.478458000000003</v>
      </c>
      <c r="I6" s="5">
        <v>54.614105000000002</v>
      </c>
      <c r="J6" s="5">
        <v>54.307403999999998</v>
      </c>
      <c r="L6" s="1" t="s">
        <v>1</v>
      </c>
      <c r="M6" s="5">
        <f t="shared" si="0"/>
        <v>48.131390000000003</v>
      </c>
      <c r="N6" s="5">
        <f t="shared" si="0"/>
        <v>48.466273999999999</v>
      </c>
      <c r="O6" s="5">
        <f t="shared" si="0"/>
        <v>49.305210000000002</v>
      </c>
      <c r="P6" s="5">
        <f t="shared" si="0"/>
        <v>51.989063000000002</v>
      </c>
      <c r="Q6" s="5">
        <f t="shared" si="0"/>
        <v>51.393172999999997</v>
      </c>
      <c r="R6" s="5">
        <f t="shared" si="0"/>
        <v>52.478458000000003</v>
      </c>
      <c r="S6" s="5">
        <f t="shared" si="0"/>
        <v>54.614105000000002</v>
      </c>
      <c r="T6" s="5">
        <f t="shared" si="0"/>
        <v>54.307403999999998</v>
      </c>
      <c r="V6" s="1" t="s">
        <v>1</v>
      </c>
      <c r="W6" s="5">
        <f t="shared" ref="W6:W16" si="10">IF(ISNUMBER(M6),IF(ABS($X$2)&gt;1,SQRT(M6),M6),"")</f>
        <v>48.131390000000003</v>
      </c>
      <c r="X6" s="5">
        <f t="shared" si="1"/>
        <v>48.466273999999999</v>
      </c>
      <c r="Y6" s="5">
        <f t="shared" si="1"/>
        <v>49.305210000000002</v>
      </c>
      <c r="Z6" s="5">
        <f t="shared" si="1"/>
        <v>51.989063000000002</v>
      </c>
      <c r="AA6" s="5">
        <f t="shared" si="1"/>
        <v>51.393172999999997</v>
      </c>
      <c r="AB6" s="5">
        <f t="shared" si="1"/>
        <v>52.478458000000003</v>
      </c>
      <c r="AC6" s="5">
        <f t="shared" si="1"/>
        <v>54.614105000000002</v>
      </c>
      <c r="AD6" s="5">
        <f t="shared" si="1"/>
        <v>54.307403999999998</v>
      </c>
      <c r="AF6" s="1" t="s">
        <v>1</v>
      </c>
      <c r="AG6" s="5">
        <f t="shared" si="2"/>
        <v>0.60768752845237228</v>
      </c>
      <c r="AH6" s="5">
        <f t="shared" si="3"/>
        <v>0.61373624722231512</v>
      </c>
      <c r="AI6" s="5">
        <f t="shared" si="4"/>
        <v>0.62888921938575315</v>
      </c>
      <c r="AJ6" s="5">
        <f t="shared" si="5"/>
        <v>0.67736532459492238</v>
      </c>
      <c r="AK6" s="5">
        <f t="shared" si="6"/>
        <v>0.66660228118938114</v>
      </c>
      <c r="AL6" s="5">
        <f t="shared" si="7"/>
        <v>0.68620484133031789</v>
      </c>
      <c r="AM6" s="5">
        <f t="shared" si="8"/>
        <v>0.72477917780166956</v>
      </c>
      <c r="AN6" s="5">
        <f t="shared" si="9"/>
        <v>0.71923950407745385</v>
      </c>
    </row>
    <row r="7" spans="1:40">
      <c r="A7" s="1" t="s">
        <v>2</v>
      </c>
      <c r="B7" s="1" t="s">
        <v>30</v>
      </c>
      <c r="C7" s="5">
        <v>16.276585000000001</v>
      </c>
      <c r="D7" s="5">
        <v>16.628219999999999</v>
      </c>
      <c r="E7" s="5">
        <v>16.628219999999999</v>
      </c>
      <c r="F7" s="5">
        <v>19.590364000000001</v>
      </c>
      <c r="G7" s="5">
        <v>19.590364000000001</v>
      </c>
      <c r="H7" s="5">
        <v>21.602325</v>
      </c>
      <c r="I7" s="5">
        <v>23.531901999999999</v>
      </c>
      <c r="J7" s="5">
        <v>23.025974000000001</v>
      </c>
      <c r="L7" s="1" t="s">
        <v>2</v>
      </c>
      <c r="M7" s="5">
        <f t="shared" si="0"/>
        <v>16.276585000000001</v>
      </c>
      <c r="N7" s="5">
        <f t="shared" si="0"/>
        <v>16.628219999999999</v>
      </c>
      <c r="O7" s="5">
        <f t="shared" si="0"/>
        <v>16.628219999999999</v>
      </c>
      <c r="P7" s="5">
        <f t="shared" si="0"/>
        <v>19.590364000000001</v>
      </c>
      <c r="Q7" s="5">
        <f t="shared" si="0"/>
        <v>19.590364000000001</v>
      </c>
      <c r="R7" s="5">
        <f t="shared" si="0"/>
        <v>21.602325</v>
      </c>
      <c r="S7" s="5">
        <f t="shared" si="0"/>
        <v>23.531901999999999</v>
      </c>
      <c r="T7" s="5">
        <f t="shared" si="0"/>
        <v>23.025974000000001</v>
      </c>
      <c r="V7" s="1" t="s">
        <v>2</v>
      </c>
      <c r="W7" s="5">
        <f t="shared" si="10"/>
        <v>16.276585000000001</v>
      </c>
      <c r="X7" s="5">
        <f t="shared" si="1"/>
        <v>16.628219999999999</v>
      </c>
      <c r="Y7" s="5">
        <f t="shared" si="1"/>
        <v>16.628219999999999</v>
      </c>
      <c r="Z7" s="5">
        <f t="shared" si="1"/>
        <v>19.590364000000001</v>
      </c>
      <c r="AA7" s="5">
        <f t="shared" si="1"/>
        <v>19.590364000000001</v>
      </c>
      <c r="AB7" s="5">
        <f t="shared" si="1"/>
        <v>21.602325</v>
      </c>
      <c r="AC7" s="5">
        <f t="shared" si="1"/>
        <v>23.531901999999999</v>
      </c>
      <c r="AD7" s="5">
        <f t="shared" si="1"/>
        <v>23.025974000000001</v>
      </c>
      <c r="AF7" s="1" t="s">
        <v>2</v>
      </c>
      <c r="AG7" s="5">
        <f t="shared" si="2"/>
        <v>3.2321858798494044E-2</v>
      </c>
      <c r="AH7" s="5">
        <f t="shared" si="3"/>
        <v>3.867313632942667E-2</v>
      </c>
      <c r="AI7" s="5">
        <f t="shared" si="4"/>
        <v>3.867313632942667E-2</v>
      </c>
      <c r="AJ7" s="5">
        <f t="shared" si="5"/>
        <v>9.2175770113284983E-2</v>
      </c>
      <c r="AK7" s="5">
        <f t="shared" si="6"/>
        <v>9.2175770113284983E-2</v>
      </c>
      <c r="AL7" s="5">
        <f t="shared" si="7"/>
        <v>0.12851607381574012</v>
      </c>
      <c r="AM7" s="5">
        <f t="shared" si="8"/>
        <v>0.16336834689522436</v>
      </c>
      <c r="AN7" s="5">
        <f t="shared" si="9"/>
        <v>0.1542302089434571</v>
      </c>
    </row>
    <row r="8" spans="1:40">
      <c r="A8" s="1" t="s">
        <v>3</v>
      </c>
      <c r="B8" s="1" t="s">
        <v>31</v>
      </c>
      <c r="C8" s="5">
        <v>57.725276999999998</v>
      </c>
      <c r="D8" s="5">
        <v>59.182831</v>
      </c>
      <c r="E8" s="5">
        <v>60.582602999999999</v>
      </c>
      <c r="F8" s="5">
        <v>60.916767</v>
      </c>
      <c r="G8" s="5">
        <v>61.754246000000002</v>
      </c>
      <c r="H8" s="5">
        <v>62.965114999999997</v>
      </c>
      <c r="I8" s="5">
        <v>64.386748999999995</v>
      </c>
      <c r="J8" s="5">
        <v>66.357665999999995</v>
      </c>
      <c r="L8" s="1" t="s">
        <v>3</v>
      </c>
      <c r="M8" s="5">
        <f t="shared" si="0"/>
        <v>57.725276999999998</v>
      </c>
      <c r="N8" s="5">
        <f t="shared" si="0"/>
        <v>59.182831</v>
      </c>
      <c r="O8" s="5">
        <f t="shared" si="0"/>
        <v>60.582602999999999</v>
      </c>
      <c r="P8" s="5">
        <f t="shared" si="0"/>
        <v>60.916767</v>
      </c>
      <c r="Q8" s="5">
        <f t="shared" si="0"/>
        <v>61.754246000000002</v>
      </c>
      <c r="R8" s="5">
        <f t="shared" si="0"/>
        <v>62.965114999999997</v>
      </c>
      <c r="S8" s="5">
        <f t="shared" si="0"/>
        <v>64.386748999999995</v>
      </c>
      <c r="T8" s="5">
        <f t="shared" si="0"/>
        <v>66.357665999999995</v>
      </c>
      <c r="V8" s="1" t="s">
        <v>3</v>
      </c>
      <c r="W8" s="5">
        <f t="shared" si="10"/>
        <v>57.725276999999998</v>
      </c>
      <c r="X8" s="5">
        <f t="shared" si="1"/>
        <v>59.182831</v>
      </c>
      <c r="Y8" s="5">
        <f t="shared" si="1"/>
        <v>60.582602999999999</v>
      </c>
      <c r="Z8" s="5">
        <f t="shared" si="1"/>
        <v>60.916767</v>
      </c>
      <c r="AA8" s="5">
        <f t="shared" si="1"/>
        <v>61.754246000000002</v>
      </c>
      <c r="AB8" s="5">
        <f t="shared" si="1"/>
        <v>62.965114999999997</v>
      </c>
      <c r="AC8" s="5">
        <f t="shared" si="1"/>
        <v>64.386748999999995</v>
      </c>
      <c r="AD8" s="5">
        <f t="shared" si="1"/>
        <v>66.357665999999995</v>
      </c>
      <c r="AF8" s="1" t="s">
        <v>3</v>
      </c>
      <c r="AG8" s="5">
        <f t="shared" si="2"/>
        <v>0.78097357488519881</v>
      </c>
      <c r="AH8" s="5">
        <f t="shared" si="3"/>
        <v>0.80730010657379936</v>
      </c>
      <c r="AI8" s="5">
        <f t="shared" si="4"/>
        <v>0.83258297219305988</v>
      </c>
      <c r="AJ8" s="5">
        <f t="shared" si="5"/>
        <v>0.83861868622848457</v>
      </c>
      <c r="AK8" s="5">
        <f t="shared" si="6"/>
        <v>0.85374534186665474</v>
      </c>
      <c r="AL8" s="5">
        <f t="shared" si="7"/>
        <v>0.87561621670164813</v>
      </c>
      <c r="AM8" s="5">
        <f t="shared" si="8"/>
        <v>0.90129395663484557</v>
      </c>
      <c r="AN8" s="5">
        <f t="shared" si="9"/>
        <v>0.93689291822124399</v>
      </c>
    </row>
    <row r="9" spans="1:40">
      <c r="A9" s="1" t="s">
        <v>4</v>
      </c>
      <c r="B9" s="1" t="s">
        <v>32</v>
      </c>
      <c r="C9" s="5">
        <v>29.874573000000002</v>
      </c>
      <c r="D9" s="5">
        <v>29.874573000000002</v>
      </c>
      <c r="E9" s="5">
        <v>29.874573000000002</v>
      </c>
      <c r="F9" s="5">
        <v>33.726387000000003</v>
      </c>
      <c r="G9" s="5">
        <v>33.726387000000003</v>
      </c>
      <c r="H9" s="5">
        <v>33.726387000000003</v>
      </c>
      <c r="I9" s="5">
        <v>33.726387000000003</v>
      </c>
      <c r="J9" s="5">
        <v>33.726387000000003</v>
      </c>
      <c r="L9" s="1" t="s">
        <v>4</v>
      </c>
      <c r="M9" s="5">
        <f t="shared" si="0"/>
        <v>29.874573000000002</v>
      </c>
      <c r="N9" s="5">
        <f t="shared" si="0"/>
        <v>29.874573000000002</v>
      </c>
      <c r="O9" s="5">
        <f t="shared" si="0"/>
        <v>29.874573000000002</v>
      </c>
      <c r="P9" s="5">
        <f t="shared" si="0"/>
        <v>33.726387000000003</v>
      </c>
      <c r="Q9" s="5">
        <f t="shared" si="0"/>
        <v>33.726387000000003</v>
      </c>
      <c r="R9" s="5">
        <f t="shared" si="0"/>
        <v>33.726387000000003</v>
      </c>
      <c r="S9" s="5">
        <f t="shared" si="0"/>
        <v>33.726387000000003</v>
      </c>
      <c r="T9" s="5">
        <f t="shared" si="0"/>
        <v>33.726387000000003</v>
      </c>
      <c r="V9" s="1" t="s">
        <v>4</v>
      </c>
      <c r="W9" s="5">
        <f t="shared" si="10"/>
        <v>29.874573000000002</v>
      </c>
      <c r="X9" s="5">
        <f t="shared" si="1"/>
        <v>29.874573000000002</v>
      </c>
      <c r="Y9" s="5">
        <f t="shared" si="1"/>
        <v>29.874573000000002</v>
      </c>
      <c r="Z9" s="5">
        <f t="shared" si="1"/>
        <v>33.726387000000003</v>
      </c>
      <c r="AA9" s="5">
        <f t="shared" si="1"/>
        <v>33.726387000000003</v>
      </c>
      <c r="AB9" s="5">
        <f t="shared" si="1"/>
        <v>33.726387000000003</v>
      </c>
      <c r="AC9" s="5">
        <f t="shared" si="1"/>
        <v>33.726387000000003</v>
      </c>
      <c r="AD9" s="5">
        <f t="shared" si="1"/>
        <v>33.726387000000003</v>
      </c>
      <c r="AF9" s="1" t="s">
        <v>4</v>
      </c>
      <c r="AG9" s="5">
        <f t="shared" si="2"/>
        <v>0.27793050313222645</v>
      </c>
      <c r="AH9" s="5">
        <f t="shared" si="3"/>
        <v>0.27793050313222645</v>
      </c>
      <c r="AI9" s="5">
        <f t="shared" si="4"/>
        <v>0.27793050313222645</v>
      </c>
      <c r="AJ9" s="5">
        <f t="shared" si="5"/>
        <v>0.34750247324763556</v>
      </c>
      <c r="AK9" s="5">
        <f t="shared" si="6"/>
        <v>0.34750247324763556</v>
      </c>
      <c r="AL9" s="5">
        <f t="shared" si="7"/>
        <v>0.34750247324763556</v>
      </c>
      <c r="AM9" s="5">
        <f t="shared" si="8"/>
        <v>0.34750247324763556</v>
      </c>
      <c r="AN9" s="5">
        <f t="shared" si="9"/>
        <v>0.34750247324763556</v>
      </c>
    </row>
    <row r="10" spans="1:40">
      <c r="A10" s="1" t="s">
        <v>5</v>
      </c>
      <c r="B10" s="1" t="s">
        <v>33</v>
      </c>
      <c r="C10" s="5">
        <v>19.38871575310467</v>
      </c>
      <c r="D10" s="5">
        <v>21.190151731396188</v>
      </c>
      <c r="E10" s="5">
        <v>20.798429767716385</v>
      </c>
      <c r="F10" s="5">
        <v>21.736400157222267</v>
      </c>
      <c r="G10" s="5">
        <v>21.872687929293122</v>
      </c>
      <c r="H10" s="5">
        <v>22.439400150003159</v>
      </c>
      <c r="I10" s="5">
        <v>24.376341814942304</v>
      </c>
      <c r="J10" s="5">
        <v>26.720700458332566</v>
      </c>
      <c r="L10" s="1" t="s">
        <v>5</v>
      </c>
      <c r="M10" s="5">
        <f t="shared" si="0"/>
        <v>19.38871575310467</v>
      </c>
      <c r="N10" s="5">
        <f t="shared" si="0"/>
        <v>21.190151731396188</v>
      </c>
      <c r="O10" s="5">
        <f t="shared" si="0"/>
        <v>20.798429767716385</v>
      </c>
      <c r="P10" s="5">
        <f t="shared" si="0"/>
        <v>21.736400157222267</v>
      </c>
      <c r="Q10" s="5">
        <f t="shared" si="0"/>
        <v>21.872687929293122</v>
      </c>
      <c r="R10" s="5">
        <f t="shared" si="0"/>
        <v>22.439400150003159</v>
      </c>
      <c r="S10" s="5">
        <f t="shared" si="0"/>
        <v>24.376341814942304</v>
      </c>
      <c r="T10" s="5">
        <f t="shared" si="0"/>
        <v>26.720700458332566</v>
      </c>
      <c r="V10" s="1" t="s">
        <v>5</v>
      </c>
      <c r="W10" s="5">
        <f t="shared" si="10"/>
        <v>19.38871575310467</v>
      </c>
      <c r="X10" s="5">
        <f t="shared" si="1"/>
        <v>21.190151731396188</v>
      </c>
      <c r="Y10" s="5">
        <f t="shared" si="1"/>
        <v>20.798429767716385</v>
      </c>
      <c r="Z10" s="5">
        <f t="shared" si="1"/>
        <v>21.736400157222267</v>
      </c>
      <c r="AA10" s="5">
        <f t="shared" si="1"/>
        <v>21.872687929293122</v>
      </c>
      <c r="AB10" s="5">
        <f t="shared" si="1"/>
        <v>22.439400150003159</v>
      </c>
      <c r="AC10" s="5">
        <f t="shared" si="1"/>
        <v>24.376341814942304</v>
      </c>
      <c r="AD10" s="5">
        <f t="shared" si="1"/>
        <v>26.720700458332566</v>
      </c>
      <c r="AF10" s="1" t="s">
        <v>5</v>
      </c>
      <c r="AG10" s="5">
        <f t="shared" si="2"/>
        <v>8.853357300646035E-2</v>
      </c>
      <c r="AH10" s="5">
        <f t="shared" si="3"/>
        <v>0.12107134613011591</v>
      </c>
      <c r="AI10" s="5">
        <f t="shared" si="4"/>
        <v>0.11399601259877701</v>
      </c>
      <c r="AJ10" s="5">
        <f t="shared" si="5"/>
        <v>0.13093775690622328</v>
      </c>
      <c r="AK10" s="5">
        <f t="shared" si="6"/>
        <v>0.13339940453656293</v>
      </c>
      <c r="AL10" s="5">
        <f t="shared" si="7"/>
        <v>0.14363543506225185</v>
      </c>
      <c r="AM10" s="5">
        <f t="shared" si="8"/>
        <v>0.17862072968666434</v>
      </c>
      <c r="AN10" s="5">
        <f t="shared" si="9"/>
        <v>0.22096484325958043</v>
      </c>
    </row>
    <row r="11" spans="1:40">
      <c r="A11" s="1" t="s">
        <v>6</v>
      </c>
      <c r="B11" s="1" t="s">
        <v>34</v>
      </c>
      <c r="C11" s="5">
        <v>19.491146000000001</v>
      </c>
      <c r="D11" s="5">
        <v>19.491146000000001</v>
      </c>
      <c r="E11" s="5">
        <v>19.491146000000001</v>
      </c>
      <c r="F11" s="5">
        <v>19.491146000000001</v>
      </c>
      <c r="G11" s="5">
        <v>19.491146000000001</v>
      </c>
      <c r="H11" s="5">
        <v>19.491146000000001</v>
      </c>
      <c r="I11" s="5">
        <v>19.491146000000001</v>
      </c>
      <c r="J11" s="5">
        <v>19.491146000000001</v>
      </c>
      <c r="L11" s="1" t="s">
        <v>6</v>
      </c>
      <c r="M11" s="5">
        <f t="shared" si="0"/>
        <v>19.491146000000001</v>
      </c>
      <c r="N11" s="5">
        <f t="shared" si="0"/>
        <v>19.491146000000001</v>
      </c>
      <c r="O11" s="5">
        <f t="shared" si="0"/>
        <v>19.491146000000001</v>
      </c>
      <c r="P11" s="5">
        <f t="shared" si="0"/>
        <v>19.491146000000001</v>
      </c>
      <c r="Q11" s="5">
        <f t="shared" si="0"/>
        <v>19.491146000000001</v>
      </c>
      <c r="R11" s="5">
        <f t="shared" si="0"/>
        <v>19.491146000000001</v>
      </c>
      <c r="S11" s="5">
        <f t="shared" si="0"/>
        <v>19.491146000000001</v>
      </c>
      <c r="T11" s="5">
        <f t="shared" si="0"/>
        <v>19.491146000000001</v>
      </c>
      <c r="V11" s="1" t="s">
        <v>6</v>
      </c>
      <c r="W11" s="5">
        <f t="shared" si="10"/>
        <v>19.491146000000001</v>
      </c>
      <c r="X11" s="5">
        <f t="shared" si="1"/>
        <v>19.491146000000001</v>
      </c>
      <c r="Y11" s="5">
        <f t="shared" si="1"/>
        <v>19.491146000000001</v>
      </c>
      <c r="Z11" s="5">
        <f t="shared" si="1"/>
        <v>19.491146000000001</v>
      </c>
      <c r="AA11" s="5">
        <f t="shared" si="1"/>
        <v>19.491146000000001</v>
      </c>
      <c r="AB11" s="5">
        <f t="shared" si="1"/>
        <v>19.491146000000001</v>
      </c>
      <c r="AC11" s="5">
        <f t="shared" si="1"/>
        <v>19.491146000000001</v>
      </c>
      <c r="AD11" s="5">
        <f t="shared" si="1"/>
        <v>19.491146000000001</v>
      </c>
      <c r="AF11" s="1" t="s">
        <v>6</v>
      </c>
      <c r="AG11" s="5">
        <f t="shared" si="2"/>
        <v>9.0383681572428473E-2</v>
      </c>
      <c r="AH11" s="5">
        <f t="shared" si="3"/>
        <v>9.0383681572428473E-2</v>
      </c>
      <c r="AI11" s="5">
        <f t="shared" si="4"/>
        <v>9.0383681572428473E-2</v>
      </c>
      <c r="AJ11" s="5">
        <f t="shared" si="5"/>
        <v>9.0383681572428473E-2</v>
      </c>
      <c r="AK11" s="5">
        <f t="shared" si="6"/>
        <v>9.0383681572428473E-2</v>
      </c>
      <c r="AL11" s="5">
        <f t="shared" si="7"/>
        <v>9.0383681572428473E-2</v>
      </c>
      <c r="AM11" s="5">
        <f t="shared" si="8"/>
        <v>9.0383681572428473E-2</v>
      </c>
      <c r="AN11" s="5">
        <f t="shared" si="9"/>
        <v>9.0383681572428473E-2</v>
      </c>
    </row>
    <row r="12" spans="1:40">
      <c r="A12" s="1" t="s">
        <v>8</v>
      </c>
      <c r="B12" s="1" t="s">
        <v>35</v>
      </c>
      <c r="C12" s="5">
        <v>58.585856999999997</v>
      </c>
      <c r="D12" s="5">
        <v>59.646538</v>
      </c>
      <c r="E12" s="5">
        <v>60.120392000000002</v>
      </c>
      <c r="F12" s="5">
        <v>60.426178</v>
      </c>
      <c r="G12" s="5">
        <v>60.730949000000003</v>
      </c>
      <c r="H12" s="5">
        <v>61.514194000000003</v>
      </c>
      <c r="I12" s="5">
        <v>61.514194000000003</v>
      </c>
      <c r="J12" s="5">
        <v>64.814812000000003</v>
      </c>
      <c r="L12" s="1" t="s">
        <v>8</v>
      </c>
      <c r="M12" s="5">
        <f t="shared" ref="M12:T12" si="11">IF(ISNUMBER(C12),IF(C12&gt;$M$2,$M$2,IF(C12&lt;$O$2,$O$2,C12)),":")</f>
        <v>58.585856999999997</v>
      </c>
      <c r="N12" s="5">
        <f t="shared" si="11"/>
        <v>59.646538</v>
      </c>
      <c r="O12" s="5">
        <f t="shared" si="11"/>
        <v>60.120392000000002</v>
      </c>
      <c r="P12" s="5">
        <f t="shared" si="11"/>
        <v>60.426178</v>
      </c>
      <c r="Q12" s="5">
        <f t="shared" si="11"/>
        <v>60.730949000000003</v>
      </c>
      <c r="R12" s="5">
        <f t="shared" si="11"/>
        <v>61.514194000000003</v>
      </c>
      <c r="S12" s="5">
        <f t="shared" si="11"/>
        <v>61.514194000000003</v>
      </c>
      <c r="T12" s="5">
        <f t="shared" si="11"/>
        <v>64.814812000000003</v>
      </c>
      <c r="V12" s="1" t="s">
        <v>8</v>
      </c>
      <c r="W12" s="5">
        <f t="shared" ref="W12:AD12" si="12">IF(ISNUMBER(M12),IF(ABS($X$2)&gt;1,SQRT(M12),M12),"")</f>
        <v>58.585856999999997</v>
      </c>
      <c r="X12" s="5">
        <f t="shared" si="12"/>
        <v>59.646538</v>
      </c>
      <c r="Y12" s="5">
        <f t="shared" si="12"/>
        <v>60.120392000000002</v>
      </c>
      <c r="Z12" s="5">
        <f t="shared" si="12"/>
        <v>60.426178</v>
      </c>
      <c r="AA12" s="5">
        <f t="shared" si="12"/>
        <v>60.730949000000003</v>
      </c>
      <c r="AB12" s="5">
        <f t="shared" si="12"/>
        <v>61.514194000000003</v>
      </c>
      <c r="AC12" s="5">
        <f t="shared" si="12"/>
        <v>61.514194000000003</v>
      </c>
      <c r="AD12" s="5">
        <f t="shared" si="12"/>
        <v>64.814812000000003</v>
      </c>
      <c r="AF12" s="1" t="s">
        <v>8</v>
      </c>
      <c r="AG12" s="5">
        <f t="shared" si="2"/>
        <v>0.79651748381795584</v>
      </c>
      <c r="AH12" s="5">
        <f t="shared" si="3"/>
        <v>0.81567564328099906</v>
      </c>
      <c r="AI12" s="5">
        <f t="shared" si="4"/>
        <v>0.82423445643424775</v>
      </c>
      <c r="AJ12" s="5">
        <f t="shared" si="5"/>
        <v>0.82975760330834658</v>
      </c>
      <c r="AK12" s="5">
        <f t="shared" si="6"/>
        <v>0.83526241711920135</v>
      </c>
      <c r="AL12" s="5">
        <f t="shared" si="7"/>
        <v>0.84940949112979569</v>
      </c>
      <c r="AM12" s="5">
        <f t="shared" si="8"/>
        <v>0.84940949112979569</v>
      </c>
      <c r="AN12" s="5">
        <f t="shared" si="9"/>
        <v>0.90902568673487461</v>
      </c>
    </row>
    <row r="13" spans="1:40">
      <c r="A13" s="1" t="s">
        <v>7</v>
      </c>
      <c r="B13" s="1" t="s">
        <v>36</v>
      </c>
      <c r="C13" s="5">
        <v>67.665947000000003</v>
      </c>
      <c r="D13" s="5">
        <v>68.861946000000003</v>
      </c>
      <c r="E13" s="5">
        <v>69.851555000000005</v>
      </c>
      <c r="F13" s="5">
        <v>69.752067999999994</v>
      </c>
      <c r="G13" s="5">
        <v>69.574218999999999</v>
      </c>
      <c r="H13" s="5">
        <v>69.802818000000002</v>
      </c>
      <c r="I13" s="5">
        <v>69.812752000000003</v>
      </c>
      <c r="J13" s="5">
        <v>69.288512999999995</v>
      </c>
      <c r="L13" s="1" t="s">
        <v>7</v>
      </c>
      <c r="M13" s="5">
        <f t="shared" si="0"/>
        <v>67.665947000000003</v>
      </c>
      <c r="N13" s="5">
        <f t="shared" si="0"/>
        <v>68.861946000000003</v>
      </c>
      <c r="O13" s="5">
        <f t="shared" si="0"/>
        <v>69.851555000000005</v>
      </c>
      <c r="P13" s="5">
        <f t="shared" si="0"/>
        <v>69.752067999999994</v>
      </c>
      <c r="Q13" s="5">
        <f t="shared" si="0"/>
        <v>69.574218999999999</v>
      </c>
      <c r="R13" s="5">
        <f t="shared" si="0"/>
        <v>69.802818000000002</v>
      </c>
      <c r="S13" s="5">
        <f t="shared" si="0"/>
        <v>69.812752000000003</v>
      </c>
      <c r="T13" s="5">
        <f t="shared" si="0"/>
        <v>69.288512999999995</v>
      </c>
      <c r="V13" s="1" t="s">
        <v>7</v>
      </c>
      <c r="W13" s="5">
        <f t="shared" si="10"/>
        <v>67.665947000000003</v>
      </c>
      <c r="X13" s="5">
        <f t="shared" si="1"/>
        <v>68.861946000000003</v>
      </c>
      <c r="Y13" s="5">
        <f t="shared" si="1"/>
        <v>69.851555000000005</v>
      </c>
      <c r="Z13" s="5">
        <f t="shared" si="1"/>
        <v>69.752067999999994</v>
      </c>
      <c r="AA13" s="5">
        <f t="shared" si="1"/>
        <v>69.574218999999999</v>
      </c>
      <c r="AB13" s="5">
        <f t="shared" si="1"/>
        <v>69.802818000000002</v>
      </c>
      <c r="AC13" s="5">
        <f t="shared" si="1"/>
        <v>69.812752000000003</v>
      </c>
      <c r="AD13" s="5">
        <f t="shared" si="1"/>
        <v>69.288512999999995</v>
      </c>
      <c r="AF13" s="1" t="s">
        <v>7</v>
      </c>
      <c r="AG13" s="5">
        <f t="shared" si="2"/>
        <v>0.96052326138801114</v>
      </c>
      <c r="AH13" s="5">
        <f t="shared" si="3"/>
        <v>0.98212555233094334</v>
      </c>
      <c r="AI13" s="5">
        <f t="shared" si="4"/>
        <v>1</v>
      </c>
      <c r="AJ13" s="5">
        <f t="shared" si="5"/>
        <v>0.99820305274583032</v>
      </c>
      <c r="AK13" s="5">
        <f t="shared" si="6"/>
        <v>0.99499072076067863</v>
      </c>
      <c r="AL13" s="5">
        <f t="shared" si="7"/>
        <v>0.99911970590804366</v>
      </c>
      <c r="AM13" s="5">
        <f t="shared" si="8"/>
        <v>0.9992991351201308</v>
      </c>
      <c r="AN13" s="5">
        <f t="shared" si="9"/>
        <v>0.98983026148258435</v>
      </c>
    </row>
    <row r="14" spans="1:40">
      <c r="A14" s="1" t="s">
        <v>11</v>
      </c>
      <c r="B14" s="1" t="s">
        <v>37</v>
      </c>
      <c r="C14" s="5">
        <v>20.312201999999999</v>
      </c>
      <c r="D14" s="5">
        <v>20.806567999999999</v>
      </c>
      <c r="E14" s="5">
        <v>21.791378000000002</v>
      </c>
      <c r="F14" s="5">
        <v>22.555720999999998</v>
      </c>
      <c r="G14" s="5">
        <v>23.359127000000001</v>
      </c>
      <c r="H14" s="5">
        <v>23.587111</v>
      </c>
      <c r="I14" s="5">
        <v>25.290870999999999</v>
      </c>
      <c r="J14" s="5">
        <v>27.056374000000002</v>
      </c>
      <c r="L14" s="1" t="s">
        <v>11</v>
      </c>
      <c r="M14" s="5">
        <f t="shared" si="0"/>
        <v>20.312201999999999</v>
      </c>
      <c r="N14" s="5">
        <f t="shared" si="0"/>
        <v>20.806567999999999</v>
      </c>
      <c r="O14" s="5">
        <f t="shared" si="0"/>
        <v>21.791378000000002</v>
      </c>
      <c r="P14" s="5">
        <f t="shared" si="0"/>
        <v>22.555720999999998</v>
      </c>
      <c r="Q14" s="5">
        <f t="shared" si="0"/>
        <v>23.359127000000001</v>
      </c>
      <c r="R14" s="5">
        <f t="shared" si="0"/>
        <v>23.587111</v>
      </c>
      <c r="S14" s="5">
        <f t="shared" si="0"/>
        <v>25.290870999999999</v>
      </c>
      <c r="T14" s="5">
        <f t="shared" si="0"/>
        <v>27.056374000000002</v>
      </c>
      <c r="V14" s="1" t="s">
        <v>11</v>
      </c>
      <c r="W14" s="5">
        <f t="shared" si="10"/>
        <v>20.312201999999999</v>
      </c>
      <c r="X14" s="5">
        <f t="shared" si="1"/>
        <v>20.806567999999999</v>
      </c>
      <c r="Y14" s="5">
        <f t="shared" si="1"/>
        <v>21.791378000000002</v>
      </c>
      <c r="Z14" s="5">
        <f t="shared" si="1"/>
        <v>22.555720999999998</v>
      </c>
      <c r="AA14" s="5">
        <f t="shared" si="1"/>
        <v>23.359127000000001</v>
      </c>
      <c r="AB14" s="5">
        <f t="shared" si="1"/>
        <v>23.587111</v>
      </c>
      <c r="AC14" s="5">
        <f t="shared" si="1"/>
        <v>25.290870999999999</v>
      </c>
      <c r="AD14" s="5">
        <f t="shared" si="1"/>
        <v>27.056374000000002</v>
      </c>
      <c r="AF14" s="1" t="s">
        <v>11</v>
      </c>
      <c r="AG14" s="5">
        <f t="shared" si="2"/>
        <v>0.10521370282866702</v>
      </c>
      <c r="AH14" s="5">
        <f t="shared" si="3"/>
        <v>0.11414300641863119</v>
      </c>
      <c r="AI14" s="5">
        <f t="shared" si="4"/>
        <v>0.13193077391969854</v>
      </c>
      <c r="AJ14" s="5">
        <f t="shared" si="5"/>
        <v>0.14573643752493021</v>
      </c>
      <c r="AK14" s="5">
        <f t="shared" si="6"/>
        <v>0.16024766216416267</v>
      </c>
      <c r="AL14" s="5">
        <f t="shared" si="7"/>
        <v>0.16436553910079341</v>
      </c>
      <c r="AM14" s="5">
        <f t="shared" si="8"/>
        <v>0.19513907588212015</v>
      </c>
      <c r="AN14" s="5">
        <f t="shared" si="9"/>
        <v>0.22702782283476772</v>
      </c>
    </row>
    <row r="15" spans="1:40">
      <c r="A15" s="1" t="s">
        <v>9</v>
      </c>
      <c r="B15" s="1" t="s">
        <v>38</v>
      </c>
      <c r="C15" s="5">
        <v>45.663815</v>
      </c>
      <c r="D15" s="5">
        <v>46.517712000000003</v>
      </c>
      <c r="E15" s="5">
        <v>47.521808999999998</v>
      </c>
      <c r="F15" s="5">
        <v>47.756999999999998</v>
      </c>
      <c r="G15" s="5">
        <v>49.373736999999998</v>
      </c>
      <c r="H15" s="5">
        <v>50.380187999999997</v>
      </c>
      <c r="I15" s="5">
        <v>51.856071</v>
      </c>
      <c r="J15" s="5">
        <v>51.167499999999997</v>
      </c>
      <c r="L15" s="1" t="s">
        <v>9</v>
      </c>
      <c r="M15" s="5">
        <f t="shared" si="0"/>
        <v>45.663815</v>
      </c>
      <c r="N15" s="5">
        <f t="shared" si="0"/>
        <v>46.517712000000003</v>
      </c>
      <c r="O15" s="5">
        <f t="shared" si="0"/>
        <v>47.521808999999998</v>
      </c>
      <c r="P15" s="5">
        <f t="shared" si="0"/>
        <v>47.756999999999998</v>
      </c>
      <c r="Q15" s="5">
        <f t="shared" si="0"/>
        <v>49.373736999999998</v>
      </c>
      <c r="R15" s="5">
        <f t="shared" si="0"/>
        <v>50.380187999999997</v>
      </c>
      <c r="S15" s="5">
        <f t="shared" si="0"/>
        <v>51.856071</v>
      </c>
      <c r="T15" s="5">
        <f t="shared" si="0"/>
        <v>51.167499999999997</v>
      </c>
      <c r="V15" s="1" t="s">
        <v>9</v>
      </c>
      <c r="W15" s="5">
        <f t="shared" si="10"/>
        <v>45.663815</v>
      </c>
      <c r="X15" s="5">
        <f t="shared" si="1"/>
        <v>46.517712000000003</v>
      </c>
      <c r="Y15" s="5">
        <f t="shared" si="1"/>
        <v>47.521808999999998</v>
      </c>
      <c r="Z15" s="5">
        <f t="shared" si="1"/>
        <v>47.756999999999998</v>
      </c>
      <c r="AA15" s="5">
        <f t="shared" si="1"/>
        <v>49.373736999999998</v>
      </c>
      <c r="AB15" s="5">
        <f t="shared" si="1"/>
        <v>50.380187999999997</v>
      </c>
      <c r="AC15" s="5">
        <f t="shared" si="1"/>
        <v>51.856071</v>
      </c>
      <c r="AD15" s="5">
        <f t="shared" si="1"/>
        <v>51.167499999999997</v>
      </c>
      <c r="AF15" s="1" t="s">
        <v>9</v>
      </c>
      <c r="AG15" s="5">
        <f t="shared" ref="AG15:AN16" si="13">IF(ISNUMBER(W15),(W15-$AI$2)/($AG$2-$AI$2),":")</f>
        <v>0.56311786487112703</v>
      </c>
      <c r="AH15" s="5">
        <f t="shared" si="13"/>
        <v>0.57854106458057242</v>
      </c>
      <c r="AI15" s="5">
        <f t="shared" si="13"/>
        <v>0.59667719640754313</v>
      </c>
      <c r="AJ15" s="5">
        <f t="shared" si="13"/>
        <v>0.60092524712427386</v>
      </c>
      <c r="AK15" s="5">
        <f t="shared" si="13"/>
        <v>0.63012696305564442</v>
      </c>
      <c r="AL15" s="5">
        <f t="shared" si="13"/>
        <v>0.64830561313963686</v>
      </c>
      <c r="AM15" s="5">
        <f t="shared" si="13"/>
        <v>0.67496320563237933</v>
      </c>
      <c r="AN15" s="5">
        <f t="shared" si="13"/>
        <v>0.66252614583812719</v>
      </c>
    </row>
    <row r="16" spans="1:40">
      <c r="A16" s="1" t="s">
        <v>10</v>
      </c>
      <c r="B16" s="1" t="s">
        <v>39</v>
      </c>
      <c r="C16" s="5">
        <v>14.487102999999999</v>
      </c>
      <c r="D16" s="5">
        <v>14.487102999999999</v>
      </c>
      <c r="E16" s="5">
        <v>14.487102999999999</v>
      </c>
      <c r="F16" s="5">
        <v>14.487102999999999</v>
      </c>
      <c r="G16" s="5">
        <v>14.487102999999999</v>
      </c>
      <c r="H16" s="5">
        <v>14.487102999999999</v>
      </c>
      <c r="I16" s="5">
        <v>14.853134000000001</v>
      </c>
      <c r="J16" s="5">
        <v>14.853134000000001</v>
      </c>
      <c r="L16" s="1" t="s">
        <v>10</v>
      </c>
      <c r="M16" s="5">
        <f t="shared" si="0"/>
        <v>14.487102999999999</v>
      </c>
      <c r="N16" s="5">
        <f t="shared" si="0"/>
        <v>14.487102999999999</v>
      </c>
      <c r="O16" s="5">
        <f t="shared" si="0"/>
        <v>14.487102999999999</v>
      </c>
      <c r="P16" s="5">
        <f t="shared" si="0"/>
        <v>14.487102999999999</v>
      </c>
      <c r="Q16" s="5">
        <f t="shared" si="0"/>
        <v>14.487102999999999</v>
      </c>
      <c r="R16" s="5">
        <f t="shared" si="0"/>
        <v>14.487102999999999</v>
      </c>
      <c r="S16" s="5">
        <f t="shared" si="0"/>
        <v>14.853134000000001</v>
      </c>
      <c r="T16" s="5">
        <f t="shared" si="0"/>
        <v>14.853134000000001</v>
      </c>
      <c r="V16" s="1" t="s">
        <v>10</v>
      </c>
      <c r="W16" s="5">
        <f t="shared" si="10"/>
        <v>14.487102999999999</v>
      </c>
      <c r="X16" s="5">
        <f t="shared" si="1"/>
        <v>14.487102999999999</v>
      </c>
      <c r="Y16" s="5">
        <f t="shared" si="1"/>
        <v>14.487102999999999</v>
      </c>
      <c r="Z16" s="5">
        <f t="shared" si="1"/>
        <v>14.487102999999999</v>
      </c>
      <c r="AA16" s="5">
        <f t="shared" si="1"/>
        <v>14.487102999999999</v>
      </c>
      <c r="AB16" s="5">
        <f t="shared" si="1"/>
        <v>14.487102999999999</v>
      </c>
      <c r="AC16" s="5">
        <f t="shared" si="1"/>
        <v>14.853134000000001</v>
      </c>
      <c r="AD16" s="5">
        <f t="shared" si="1"/>
        <v>14.853134000000001</v>
      </c>
      <c r="AF16" s="1" t="s">
        <v>10</v>
      </c>
      <c r="AG16" s="5">
        <f t="shared" si="13"/>
        <v>0</v>
      </c>
      <c r="AH16" s="5">
        <f t="shared" si="13"/>
        <v>0</v>
      </c>
      <c r="AI16" s="5">
        <f t="shared" si="13"/>
        <v>0</v>
      </c>
      <c r="AJ16" s="5">
        <f t="shared" si="13"/>
        <v>0</v>
      </c>
      <c r="AK16" s="5">
        <f t="shared" si="13"/>
        <v>0</v>
      </c>
      <c r="AL16" s="5">
        <f t="shared" si="13"/>
        <v>0</v>
      </c>
      <c r="AM16" s="5">
        <f t="shared" si="13"/>
        <v>6.6112999727695543E-3</v>
      </c>
      <c r="AN16" s="5">
        <f t="shared" si="13"/>
        <v>6.6112999727695543E-3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2BBEC-037A-47FF-B0D1-06E32FFABFF3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6" cm="1">
        <f t="array" ref="M2">MAX(IF(C5:J16&lt;AVERAGE(C5:J16)+2*STDEVP(C5:J16),C5:J16))</f>
        <v>1811.7137565997566</v>
      </c>
      <c r="N2" s="1" t="s">
        <v>22</v>
      </c>
      <c r="O2" s="6" cm="1">
        <f t="array" ref="O2">MIN(IF(C5:J16&gt;AVERAGE(C5:J16)-2*STDEVP(C5:J16),C5:J16))</f>
        <v>15.32958913340995</v>
      </c>
      <c r="V2" s="1" t="s">
        <v>23</v>
      </c>
      <c r="X2" s="4">
        <f>SKEW(M5:T16)</f>
        <v>1.3414139152111422</v>
      </c>
      <c r="AF2" s="1" t="s">
        <v>12</v>
      </c>
      <c r="AG2" s="5">
        <f>MAX(W5:AD16)</f>
        <v>42.564230952758408</v>
      </c>
      <c r="AH2" s="1" t="s">
        <v>13</v>
      </c>
      <c r="AI2" s="5">
        <f>MIN(W5:AD16)</f>
        <v>3.9153019211051849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6">
        <v>485.75416094003441</v>
      </c>
      <c r="D5" s="6">
        <v>510.76338700452965</v>
      </c>
      <c r="E5" s="6">
        <v>535.26054091936282</v>
      </c>
      <c r="F5" s="6">
        <v>565.62787970020929</v>
      </c>
      <c r="G5" s="6">
        <v>598.26660865955967</v>
      </c>
      <c r="H5" s="6">
        <v>640.0385714102656</v>
      </c>
      <c r="I5" s="6">
        <v>686.43081243212362</v>
      </c>
      <c r="J5" s="6">
        <v>684.26875189495604</v>
      </c>
      <c r="L5" s="1" t="s">
        <v>0</v>
      </c>
      <c r="M5" s="6">
        <f t="shared" ref="M5:T16" si="0">IF(ISNUMBER(C5),IF(C5&gt;$M$2,$M$2,IF(C5&lt;$O$2,$O$2,C5)),":")</f>
        <v>485.75416094003441</v>
      </c>
      <c r="N5" s="6">
        <f t="shared" si="0"/>
        <v>510.76338700452965</v>
      </c>
      <c r="O5" s="6">
        <f t="shared" si="0"/>
        <v>535.26054091936282</v>
      </c>
      <c r="P5" s="6">
        <f t="shared" si="0"/>
        <v>565.62787970020929</v>
      </c>
      <c r="Q5" s="6">
        <f t="shared" si="0"/>
        <v>598.26660865955967</v>
      </c>
      <c r="R5" s="6">
        <f t="shared" si="0"/>
        <v>640.0385714102656</v>
      </c>
      <c r="S5" s="6">
        <f t="shared" si="0"/>
        <v>686.43081243212362</v>
      </c>
      <c r="T5" s="6">
        <f t="shared" si="0"/>
        <v>684.26875189495604</v>
      </c>
      <c r="V5" s="1" t="s">
        <v>0</v>
      </c>
      <c r="W5" s="5">
        <f>IF(ISNUMBER(M5),IF(ABS($X$2)&gt;1,SQRT(M5),M5),"")</f>
        <v>22.039831236650485</v>
      </c>
      <c r="X5" s="5">
        <f t="shared" ref="X5:AD16" si="1">IF(ISNUMBER(N5),IF(ABS($X$2)&gt;1,SQRT(N5),N5),"")</f>
        <v>22.600074933604304</v>
      </c>
      <c r="Y5" s="5">
        <f t="shared" si="1"/>
        <v>23.135698410019156</v>
      </c>
      <c r="Z5" s="5">
        <f t="shared" si="1"/>
        <v>23.782932529446601</v>
      </c>
      <c r="AA5" s="5">
        <f t="shared" si="1"/>
        <v>24.45948913324969</v>
      </c>
      <c r="AB5" s="5">
        <f t="shared" si="1"/>
        <v>25.298983604292598</v>
      </c>
      <c r="AC5" s="5">
        <f t="shared" si="1"/>
        <v>26.19982466414849</v>
      </c>
      <c r="AD5" s="5">
        <f t="shared" si="1"/>
        <v>26.158531149415786</v>
      </c>
      <c r="AF5" s="1" t="s">
        <v>0</v>
      </c>
      <c r="AG5" s="5">
        <f t="shared" ref="AG5:AG14" si="2">IF(ISNUMBER(W5),(W5-$AI$2)/($AG$2-$AI$2),":")</f>
        <v>0.46895295082307265</v>
      </c>
      <c r="AH5" s="5">
        <f t="shared" ref="AH5:AH14" si="3">IF(ISNUMBER(X5),(X5-$AI$2)/($AG$2-$AI$2),":")</f>
        <v>0.48344866159671357</v>
      </c>
      <c r="AI5" s="5">
        <f t="shared" ref="AI5:AI14" si="4">IF(ISNUMBER(Y5),(Y5-$AI$2)/($AG$2-$AI$2),":")</f>
        <v>0.49730735030646228</v>
      </c>
      <c r="AJ5" s="5">
        <f t="shared" ref="AJ5:AJ14" si="5">IF(ISNUMBER(Z5),(Z5-$AI$2)/($AG$2-$AI$2),":")</f>
        <v>0.51405384589233905</v>
      </c>
      <c r="AK5" s="5">
        <f t="shared" ref="AK5:AK14" si="6">IF(ISNUMBER(AA5),(AA5-$AI$2)/($AG$2-$AI$2),":")</f>
        <v>0.53155902962586488</v>
      </c>
      <c r="AL5" s="5">
        <f t="shared" ref="AL5:AL14" si="7">IF(ISNUMBER(AB5),(AB5-$AI$2)/($AG$2-$AI$2),":")</f>
        <v>0.55328005766147659</v>
      </c>
      <c r="AM5" s="5">
        <f t="shared" ref="AM5:AM14" si="8">IF(ISNUMBER(AC5),(AC5-$AI$2)/($AG$2-$AI$2),":")</f>
        <v>0.5765883635428144</v>
      </c>
      <c r="AN5" s="5">
        <f t="shared" ref="AN5:AN14" si="9">IF(ISNUMBER(AD5),(AD5-$AI$2)/($AG$2-$AI$2),":")</f>
        <v>0.57551993769590715</v>
      </c>
    </row>
    <row r="6" spans="1:40">
      <c r="A6" s="1" t="s">
        <v>1</v>
      </c>
      <c r="B6" s="1" t="s">
        <v>29</v>
      </c>
      <c r="C6" s="6">
        <v>1796.3557684656887</v>
      </c>
      <c r="D6" s="6">
        <v>1910.1392105719724</v>
      </c>
      <c r="E6" s="6">
        <v>2023.6883473592679</v>
      </c>
      <c r="F6" s="6">
        <v>2187.118228109402</v>
      </c>
      <c r="G6" s="6">
        <v>2324.7235807017755</v>
      </c>
      <c r="H6" s="6">
        <v>2468.7696950129853</v>
      </c>
      <c r="I6" s="6">
        <v>2651.2687071695786</v>
      </c>
      <c r="J6" s="6">
        <v>2704.7176240776898</v>
      </c>
      <c r="L6" s="1" t="s">
        <v>1</v>
      </c>
      <c r="M6" s="6">
        <f t="shared" si="0"/>
        <v>1796.3557684656887</v>
      </c>
      <c r="N6" s="6">
        <f t="shared" si="0"/>
        <v>1811.7137565997566</v>
      </c>
      <c r="O6" s="6">
        <f t="shared" si="0"/>
        <v>1811.7137565997566</v>
      </c>
      <c r="P6" s="6">
        <f t="shared" si="0"/>
        <v>1811.7137565997566</v>
      </c>
      <c r="Q6" s="6">
        <f t="shared" si="0"/>
        <v>1811.7137565997566</v>
      </c>
      <c r="R6" s="6">
        <f t="shared" si="0"/>
        <v>1811.7137565997566</v>
      </c>
      <c r="S6" s="6">
        <f t="shared" si="0"/>
        <v>1811.7137565997566</v>
      </c>
      <c r="T6" s="6">
        <f t="shared" si="0"/>
        <v>1811.7137565997566</v>
      </c>
      <c r="V6" s="1" t="s">
        <v>1</v>
      </c>
      <c r="W6" s="5">
        <f t="shared" ref="W6:W16" si="10">IF(ISNUMBER(M6),IF(ABS($X$2)&gt;1,SQRT(M6),M6),"")</f>
        <v>42.383437430978731</v>
      </c>
      <c r="X6" s="5">
        <f t="shared" si="1"/>
        <v>42.564230952758408</v>
      </c>
      <c r="Y6" s="5">
        <f t="shared" si="1"/>
        <v>42.564230952758408</v>
      </c>
      <c r="Z6" s="5">
        <f t="shared" si="1"/>
        <v>42.564230952758408</v>
      </c>
      <c r="AA6" s="5">
        <f t="shared" si="1"/>
        <v>42.564230952758408</v>
      </c>
      <c r="AB6" s="5">
        <f t="shared" si="1"/>
        <v>42.564230952758408</v>
      </c>
      <c r="AC6" s="5">
        <f t="shared" si="1"/>
        <v>42.564230952758408</v>
      </c>
      <c r="AD6" s="5">
        <f t="shared" si="1"/>
        <v>42.564230952758408</v>
      </c>
      <c r="AF6" s="1" t="s">
        <v>1</v>
      </c>
      <c r="AG6" s="5">
        <f t="shared" si="2"/>
        <v>0.9953221595964119</v>
      </c>
      <c r="AH6" s="5">
        <f t="shared" si="3"/>
        <v>1</v>
      </c>
      <c r="AI6" s="5">
        <f t="shared" si="4"/>
        <v>1</v>
      </c>
      <c r="AJ6" s="5">
        <f t="shared" si="5"/>
        <v>1</v>
      </c>
      <c r="AK6" s="5">
        <f t="shared" si="6"/>
        <v>1</v>
      </c>
      <c r="AL6" s="5">
        <f t="shared" si="7"/>
        <v>1</v>
      </c>
      <c r="AM6" s="5">
        <f t="shared" si="8"/>
        <v>1</v>
      </c>
      <c r="AN6" s="5">
        <f t="shared" si="9"/>
        <v>1</v>
      </c>
    </row>
    <row r="7" spans="1:40">
      <c r="A7" s="1" t="s">
        <v>2</v>
      </c>
      <c r="B7" s="1" t="s">
        <v>30</v>
      </c>
      <c r="C7" s="6">
        <v>96.394429689562315</v>
      </c>
      <c r="D7" s="6">
        <v>108.05397659662634</v>
      </c>
      <c r="E7" s="6">
        <v>113.84861060379571</v>
      </c>
      <c r="F7" s="6">
        <v>123.81130489093148</v>
      </c>
      <c r="G7" s="6">
        <v>131.16263345897113</v>
      </c>
      <c r="H7" s="6">
        <v>143.63288399221031</v>
      </c>
      <c r="I7" s="6">
        <v>156.92433491911066</v>
      </c>
      <c r="J7" s="6">
        <v>149.92565795367</v>
      </c>
      <c r="L7" s="1" t="s">
        <v>2</v>
      </c>
      <c r="M7" s="6">
        <f t="shared" si="0"/>
        <v>96.394429689562315</v>
      </c>
      <c r="N7" s="6">
        <f t="shared" si="0"/>
        <v>108.05397659662634</v>
      </c>
      <c r="O7" s="6">
        <f t="shared" si="0"/>
        <v>113.84861060379571</v>
      </c>
      <c r="P7" s="6">
        <f t="shared" si="0"/>
        <v>123.81130489093148</v>
      </c>
      <c r="Q7" s="6">
        <f t="shared" si="0"/>
        <v>131.16263345897113</v>
      </c>
      <c r="R7" s="6">
        <f t="shared" si="0"/>
        <v>143.63288399221031</v>
      </c>
      <c r="S7" s="6">
        <f t="shared" si="0"/>
        <v>156.92433491911066</v>
      </c>
      <c r="T7" s="6">
        <f t="shared" si="0"/>
        <v>149.92565795367</v>
      </c>
      <c r="V7" s="1" t="s">
        <v>2</v>
      </c>
      <c r="W7" s="5">
        <f t="shared" si="10"/>
        <v>9.8180664944561418</v>
      </c>
      <c r="X7" s="5">
        <f t="shared" si="1"/>
        <v>10.394901471232247</v>
      </c>
      <c r="Y7" s="5">
        <f t="shared" si="1"/>
        <v>10.669986438782184</v>
      </c>
      <c r="Z7" s="5">
        <f t="shared" si="1"/>
        <v>11.127052839405927</v>
      </c>
      <c r="AA7" s="5">
        <f t="shared" si="1"/>
        <v>11.452625614197434</v>
      </c>
      <c r="AB7" s="5">
        <f t="shared" si="1"/>
        <v>11.984693737939669</v>
      </c>
      <c r="AC7" s="5">
        <f t="shared" si="1"/>
        <v>12.526944356829828</v>
      </c>
      <c r="AD7" s="5">
        <f t="shared" si="1"/>
        <v>12.244413336443278</v>
      </c>
      <c r="AF7" s="1" t="s">
        <v>2</v>
      </c>
      <c r="AG7" s="5">
        <f t="shared" si="2"/>
        <v>0.15272776558741463</v>
      </c>
      <c r="AH7" s="5">
        <f t="shared" si="3"/>
        <v>0.16765275810929489</v>
      </c>
      <c r="AI7" s="5">
        <f t="shared" si="4"/>
        <v>0.17477028955045446</v>
      </c>
      <c r="AJ7" s="5">
        <f t="shared" si="5"/>
        <v>0.18659639733857475</v>
      </c>
      <c r="AK7" s="5">
        <f t="shared" si="6"/>
        <v>0.19502024718250871</v>
      </c>
      <c r="AL7" s="5">
        <f t="shared" si="7"/>
        <v>0.20878694491704294</v>
      </c>
      <c r="AM7" s="5">
        <f t="shared" si="8"/>
        <v>0.22281710390142412</v>
      </c>
      <c r="AN7" s="5">
        <f t="shared" si="9"/>
        <v>0.21550691374957906</v>
      </c>
    </row>
    <row r="8" spans="1:40">
      <c r="A8" s="1" t="s">
        <v>3</v>
      </c>
      <c r="B8" s="1" t="s">
        <v>31</v>
      </c>
      <c r="C8" s="6">
        <v>1305.8880245833197</v>
      </c>
      <c r="D8" s="6">
        <v>1368.3107710724332</v>
      </c>
      <c r="E8" s="6">
        <v>1395.6949135586374</v>
      </c>
      <c r="F8" s="6">
        <v>1487.14083583353</v>
      </c>
      <c r="G8" s="6">
        <v>1558.3798721477995</v>
      </c>
      <c r="H8" s="6">
        <v>1639.1583356126807</v>
      </c>
      <c r="I8" s="6">
        <v>1753.8255134352494</v>
      </c>
      <c r="J8" s="6">
        <v>1811.7137565997566</v>
      </c>
      <c r="L8" s="1" t="s">
        <v>3</v>
      </c>
      <c r="M8" s="6">
        <f t="shared" si="0"/>
        <v>1305.8880245833197</v>
      </c>
      <c r="N8" s="6">
        <f t="shared" si="0"/>
        <v>1368.3107710724332</v>
      </c>
      <c r="O8" s="6">
        <f t="shared" si="0"/>
        <v>1395.6949135586374</v>
      </c>
      <c r="P8" s="6">
        <f t="shared" si="0"/>
        <v>1487.14083583353</v>
      </c>
      <c r="Q8" s="6">
        <f t="shared" si="0"/>
        <v>1558.3798721477995</v>
      </c>
      <c r="R8" s="6">
        <f t="shared" si="0"/>
        <v>1639.1583356126807</v>
      </c>
      <c r="S8" s="6">
        <f t="shared" si="0"/>
        <v>1753.8255134352494</v>
      </c>
      <c r="T8" s="6">
        <f t="shared" si="0"/>
        <v>1811.7137565997566</v>
      </c>
      <c r="V8" s="1" t="s">
        <v>3</v>
      </c>
      <c r="W8" s="5">
        <f t="shared" si="10"/>
        <v>36.13707271740919</v>
      </c>
      <c r="X8" s="5">
        <f t="shared" si="1"/>
        <v>36.990684922996941</v>
      </c>
      <c r="Y8" s="5">
        <f t="shared" si="1"/>
        <v>37.359000435753593</v>
      </c>
      <c r="Z8" s="5">
        <f t="shared" si="1"/>
        <v>38.563465039250943</v>
      </c>
      <c r="AA8" s="5">
        <f t="shared" si="1"/>
        <v>39.476320397775162</v>
      </c>
      <c r="AB8" s="5">
        <f t="shared" si="1"/>
        <v>40.486520418686027</v>
      </c>
      <c r="AC8" s="5">
        <f t="shared" si="1"/>
        <v>41.878699996958467</v>
      </c>
      <c r="AD8" s="5">
        <f t="shared" si="1"/>
        <v>42.564230952758408</v>
      </c>
      <c r="AF8" s="1" t="s">
        <v>3</v>
      </c>
      <c r="AG8" s="5">
        <f t="shared" si="2"/>
        <v>0.83370410522668259</v>
      </c>
      <c r="AH8" s="5">
        <f t="shared" si="3"/>
        <v>0.8557904146529709</v>
      </c>
      <c r="AI8" s="5">
        <f t="shared" si="4"/>
        <v>0.86532018745611905</v>
      </c>
      <c r="AJ8" s="5">
        <f t="shared" si="5"/>
        <v>0.89648443013179324</v>
      </c>
      <c r="AK8" s="5">
        <f t="shared" si="6"/>
        <v>0.92010359323399971</v>
      </c>
      <c r="AL8" s="5">
        <f t="shared" si="7"/>
        <v>0.94624144611172156</v>
      </c>
      <c r="AM8" s="5">
        <f t="shared" si="8"/>
        <v>0.98226261443781548</v>
      </c>
      <c r="AN8" s="5">
        <f t="shared" si="9"/>
        <v>1</v>
      </c>
    </row>
    <row r="9" spans="1:40">
      <c r="A9" s="1" t="s">
        <v>4</v>
      </c>
      <c r="B9" s="1" t="s">
        <v>32</v>
      </c>
      <c r="C9" s="6">
        <v>358.41944913197023</v>
      </c>
      <c r="D9" s="6">
        <v>413.79396533232722</v>
      </c>
      <c r="E9" s="6">
        <v>416.30878646723693</v>
      </c>
      <c r="F9" s="6">
        <v>469.0545385518235</v>
      </c>
      <c r="G9" s="6">
        <v>486.9879621218746</v>
      </c>
      <c r="H9" s="6">
        <v>562.58149154560431</v>
      </c>
      <c r="I9" s="6">
        <v>604.36509499935983</v>
      </c>
      <c r="J9" s="6">
        <v>581.38270279498727</v>
      </c>
      <c r="L9" s="1" t="s">
        <v>4</v>
      </c>
      <c r="M9" s="6">
        <f t="shared" si="0"/>
        <v>358.41944913197023</v>
      </c>
      <c r="N9" s="6">
        <f t="shared" si="0"/>
        <v>413.79396533232722</v>
      </c>
      <c r="O9" s="6">
        <f t="shared" si="0"/>
        <v>416.30878646723693</v>
      </c>
      <c r="P9" s="6">
        <f t="shared" si="0"/>
        <v>469.0545385518235</v>
      </c>
      <c r="Q9" s="6">
        <f t="shared" si="0"/>
        <v>486.9879621218746</v>
      </c>
      <c r="R9" s="6">
        <f t="shared" si="0"/>
        <v>562.58149154560431</v>
      </c>
      <c r="S9" s="6">
        <f t="shared" si="0"/>
        <v>604.36509499935983</v>
      </c>
      <c r="T9" s="6">
        <f t="shared" si="0"/>
        <v>581.38270279498727</v>
      </c>
      <c r="V9" s="1" t="s">
        <v>4</v>
      </c>
      <c r="W9" s="5">
        <f t="shared" si="10"/>
        <v>18.931968971345011</v>
      </c>
      <c r="X9" s="5">
        <f t="shared" si="1"/>
        <v>20.341926293552614</v>
      </c>
      <c r="Y9" s="5">
        <f t="shared" si="1"/>
        <v>20.403646401249873</v>
      </c>
      <c r="Z9" s="5">
        <f t="shared" si="1"/>
        <v>21.657666969270341</v>
      </c>
      <c r="AA9" s="5">
        <f t="shared" si="1"/>
        <v>22.067803744864928</v>
      </c>
      <c r="AB9" s="5">
        <f t="shared" si="1"/>
        <v>23.718800381672011</v>
      </c>
      <c r="AC9" s="5">
        <f t="shared" si="1"/>
        <v>24.583838085200608</v>
      </c>
      <c r="AD9" s="5">
        <f t="shared" si="1"/>
        <v>24.111878873181727</v>
      </c>
      <c r="AF9" s="1" t="s">
        <v>4</v>
      </c>
      <c r="AG9" s="5">
        <f t="shared" si="2"/>
        <v>0.38854031473786177</v>
      </c>
      <c r="AH9" s="5">
        <f t="shared" si="3"/>
        <v>0.42502146331128937</v>
      </c>
      <c r="AI9" s="5">
        <f t="shared" si="4"/>
        <v>0.42661840556153158</v>
      </c>
      <c r="AJ9" s="5">
        <f t="shared" si="5"/>
        <v>0.4590648561991012</v>
      </c>
      <c r="AK9" s="5">
        <f t="shared" si="6"/>
        <v>0.46967670977099935</v>
      </c>
      <c r="AL9" s="5">
        <f t="shared" si="7"/>
        <v>0.51239449466627873</v>
      </c>
      <c r="AM9" s="5">
        <f t="shared" si="8"/>
        <v>0.53477642671981995</v>
      </c>
      <c r="AN9" s="5">
        <f t="shared" si="9"/>
        <v>0.52256498325052358</v>
      </c>
    </row>
    <row r="10" spans="1:40">
      <c r="A10" s="1" t="s">
        <v>5</v>
      </c>
      <c r="B10" s="1" t="s">
        <v>33</v>
      </c>
      <c r="C10" s="6">
        <v>69.304132303277143</v>
      </c>
      <c r="D10" s="6">
        <v>76.772422340555849</v>
      </c>
      <c r="E10" s="6">
        <v>85.722471109392174</v>
      </c>
      <c r="F10" s="6">
        <v>98.717528301348764</v>
      </c>
      <c r="G10" s="6">
        <v>112.99063395714423</v>
      </c>
      <c r="H10" s="6">
        <v>123.25136418396995</v>
      </c>
      <c r="I10" s="6">
        <v>129.07190801212155</v>
      </c>
      <c r="J10" s="6">
        <v>141.04902432807501</v>
      </c>
      <c r="L10" s="1" t="s">
        <v>5</v>
      </c>
      <c r="M10" s="6">
        <f t="shared" si="0"/>
        <v>69.304132303277143</v>
      </c>
      <c r="N10" s="6">
        <f t="shared" si="0"/>
        <v>76.772422340555849</v>
      </c>
      <c r="O10" s="6">
        <f t="shared" si="0"/>
        <v>85.722471109392174</v>
      </c>
      <c r="P10" s="6">
        <f t="shared" si="0"/>
        <v>98.717528301348764</v>
      </c>
      <c r="Q10" s="6">
        <f t="shared" si="0"/>
        <v>112.99063395714423</v>
      </c>
      <c r="R10" s="6">
        <f t="shared" si="0"/>
        <v>123.25136418396995</v>
      </c>
      <c r="S10" s="6">
        <f t="shared" si="0"/>
        <v>129.07190801212155</v>
      </c>
      <c r="T10" s="6">
        <f t="shared" si="0"/>
        <v>141.04902432807501</v>
      </c>
      <c r="V10" s="1" t="s">
        <v>5</v>
      </c>
      <c r="W10" s="5">
        <f t="shared" si="10"/>
        <v>8.324910348062442</v>
      </c>
      <c r="X10" s="5">
        <f t="shared" si="1"/>
        <v>8.7619873510839916</v>
      </c>
      <c r="Y10" s="5">
        <f t="shared" si="1"/>
        <v>9.2586430490321945</v>
      </c>
      <c r="Z10" s="5">
        <f t="shared" si="1"/>
        <v>9.935669494369705</v>
      </c>
      <c r="AA10" s="5">
        <f t="shared" si="1"/>
        <v>10.629705262007231</v>
      </c>
      <c r="AB10" s="5">
        <f t="shared" si="1"/>
        <v>11.101863095173258</v>
      </c>
      <c r="AC10" s="5">
        <f t="shared" si="1"/>
        <v>11.360981824302051</v>
      </c>
      <c r="AD10" s="5">
        <f t="shared" si="1"/>
        <v>11.876406204238512</v>
      </c>
      <c r="AF10" s="1" t="s">
        <v>5</v>
      </c>
      <c r="AG10" s="5">
        <f t="shared" si="2"/>
        <v>0.11409393578139815</v>
      </c>
      <c r="AH10" s="5">
        <f t="shared" si="3"/>
        <v>0.12540283913195635</v>
      </c>
      <c r="AI10" s="5">
        <f t="shared" si="4"/>
        <v>0.13825327795113929</v>
      </c>
      <c r="AJ10" s="5">
        <f t="shared" si="5"/>
        <v>0.15577061833547517</v>
      </c>
      <c r="AK10" s="5">
        <f t="shared" si="6"/>
        <v>0.1737280568732705</v>
      </c>
      <c r="AL10" s="5">
        <f t="shared" si="7"/>
        <v>0.18594463945384684</v>
      </c>
      <c r="AM10" s="5">
        <f t="shared" si="8"/>
        <v>0.1926490614293323</v>
      </c>
      <c r="AN10" s="5">
        <f t="shared" si="9"/>
        <v>0.20598511996576241</v>
      </c>
    </row>
    <row r="11" spans="1:40">
      <c r="A11" s="1" t="s">
        <v>6</v>
      </c>
      <c r="B11" s="1" t="s">
        <v>34</v>
      </c>
      <c r="C11" s="6">
        <v>15.32958913340995</v>
      </c>
      <c r="D11" s="6">
        <v>16.661732042923621</v>
      </c>
      <c r="E11" s="6">
        <v>17.846017644953644</v>
      </c>
      <c r="F11" s="6">
        <v>20.398051544223225</v>
      </c>
      <c r="G11" s="6">
        <v>22.706041784539437</v>
      </c>
      <c r="H11" s="6">
        <v>27.118554208785685</v>
      </c>
      <c r="I11" s="6">
        <v>34.541950105024078</v>
      </c>
      <c r="J11" s="6">
        <v>42.769640852993724</v>
      </c>
      <c r="L11" s="1" t="s">
        <v>6</v>
      </c>
      <c r="M11" s="6">
        <f t="shared" si="0"/>
        <v>15.32958913340995</v>
      </c>
      <c r="N11" s="6">
        <f t="shared" si="0"/>
        <v>16.661732042923621</v>
      </c>
      <c r="O11" s="6">
        <f t="shared" si="0"/>
        <v>17.846017644953644</v>
      </c>
      <c r="P11" s="6">
        <f t="shared" si="0"/>
        <v>20.398051544223225</v>
      </c>
      <c r="Q11" s="6">
        <f t="shared" si="0"/>
        <v>22.706041784539437</v>
      </c>
      <c r="R11" s="6">
        <f t="shared" si="0"/>
        <v>27.118554208785685</v>
      </c>
      <c r="S11" s="6">
        <f t="shared" si="0"/>
        <v>34.541950105024078</v>
      </c>
      <c r="T11" s="6">
        <f t="shared" si="0"/>
        <v>42.769640852993724</v>
      </c>
      <c r="V11" s="1" t="s">
        <v>6</v>
      </c>
      <c r="W11" s="5">
        <f t="shared" si="10"/>
        <v>3.9153019211051849</v>
      </c>
      <c r="X11" s="5">
        <f t="shared" si="1"/>
        <v>4.0818784943851059</v>
      </c>
      <c r="Y11" s="5">
        <f t="shared" si="1"/>
        <v>4.2244547156945176</v>
      </c>
      <c r="Z11" s="5">
        <f t="shared" si="1"/>
        <v>4.5164202134238156</v>
      </c>
      <c r="AA11" s="5">
        <f t="shared" si="1"/>
        <v>4.7650857058965306</v>
      </c>
      <c r="AB11" s="5">
        <f t="shared" si="1"/>
        <v>5.2075478114738116</v>
      </c>
      <c r="AC11" s="5">
        <f t="shared" si="1"/>
        <v>5.8772400074375115</v>
      </c>
      <c r="AD11" s="5">
        <f t="shared" si="1"/>
        <v>6.539850216403563</v>
      </c>
      <c r="AF11" s="1" t="s">
        <v>6</v>
      </c>
      <c r="AG11" s="5">
        <f t="shared" si="2"/>
        <v>0</v>
      </c>
      <c r="AH11" s="5">
        <f t="shared" si="3"/>
        <v>4.3099919571767641E-3</v>
      </c>
      <c r="AI11" s="5">
        <f t="shared" si="4"/>
        <v>7.9990002914734973E-3</v>
      </c>
      <c r="AJ11" s="5">
        <f t="shared" si="5"/>
        <v>1.5553297526726255E-2</v>
      </c>
      <c r="AK11" s="5">
        <f t="shared" si="6"/>
        <v>2.1987253103323463E-2</v>
      </c>
      <c r="AL11" s="5">
        <f t="shared" si="7"/>
        <v>3.3435490264433605E-2</v>
      </c>
      <c r="AM11" s="5">
        <f t="shared" si="8"/>
        <v>5.0763064733967453E-2</v>
      </c>
      <c r="AN11" s="5">
        <f t="shared" si="9"/>
        <v>6.7907400309822036E-2</v>
      </c>
    </row>
    <row r="12" spans="1:40">
      <c r="A12" s="1" t="s">
        <v>8</v>
      </c>
      <c r="B12" s="1" t="s">
        <v>35</v>
      </c>
      <c r="C12" s="6">
        <v>250.43062426754548</v>
      </c>
      <c r="D12" s="6">
        <v>266.19503289370141</v>
      </c>
      <c r="E12" s="6">
        <v>275.77733673565825</v>
      </c>
      <c r="F12" s="6">
        <v>298.34951226628607</v>
      </c>
      <c r="G12" s="6">
        <v>311.26167744584745</v>
      </c>
      <c r="H12" s="6">
        <v>335.70936393660753</v>
      </c>
      <c r="I12" s="6">
        <v>342.29356083989165</v>
      </c>
      <c r="J12" s="6">
        <v>331.59987079412656</v>
      </c>
      <c r="L12" s="1" t="s">
        <v>8</v>
      </c>
      <c r="M12" s="6">
        <f t="shared" ref="M12:T12" si="11">IF(ISNUMBER(C12),IF(C12&gt;$M$2,$M$2,IF(C12&lt;$O$2,$O$2,C12)),":")</f>
        <v>250.43062426754548</v>
      </c>
      <c r="N12" s="6">
        <f t="shared" si="11"/>
        <v>266.19503289370141</v>
      </c>
      <c r="O12" s="6">
        <f t="shared" si="11"/>
        <v>275.77733673565825</v>
      </c>
      <c r="P12" s="6">
        <f t="shared" si="11"/>
        <v>298.34951226628607</v>
      </c>
      <c r="Q12" s="6">
        <f t="shared" si="11"/>
        <v>311.26167744584745</v>
      </c>
      <c r="R12" s="6">
        <f t="shared" si="11"/>
        <v>335.70936393660753</v>
      </c>
      <c r="S12" s="6">
        <f t="shared" si="11"/>
        <v>342.29356083989165</v>
      </c>
      <c r="T12" s="6">
        <f t="shared" si="11"/>
        <v>331.59987079412656</v>
      </c>
      <c r="V12" s="1" t="s">
        <v>8</v>
      </c>
      <c r="W12" s="5">
        <f t="shared" ref="W12:AD12" si="12">IF(ISNUMBER(M12),IF(ABS($X$2)&gt;1,SQRT(M12),M12),"")</f>
        <v>15.824999976857677</v>
      </c>
      <c r="X12" s="5">
        <f t="shared" si="12"/>
        <v>16.315484451701131</v>
      </c>
      <c r="Y12" s="5">
        <f t="shared" si="12"/>
        <v>16.606544996947989</v>
      </c>
      <c r="Z12" s="5">
        <f t="shared" si="12"/>
        <v>17.2727968860369</v>
      </c>
      <c r="AA12" s="5">
        <f t="shared" si="12"/>
        <v>17.642609711883541</v>
      </c>
      <c r="AB12" s="5">
        <f t="shared" si="12"/>
        <v>18.322373316156604</v>
      </c>
      <c r="AC12" s="5">
        <f t="shared" si="12"/>
        <v>18.501177282537771</v>
      </c>
      <c r="AD12" s="5">
        <f t="shared" si="12"/>
        <v>18.209883876459141</v>
      </c>
      <c r="AF12" s="1" t="s">
        <v>8</v>
      </c>
      <c r="AG12" s="5">
        <f t="shared" si="2"/>
        <v>0.30815079108656612</v>
      </c>
      <c r="AH12" s="5">
        <f t="shared" si="3"/>
        <v>0.32084155606071973</v>
      </c>
      <c r="AI12" s="5">
        <f t="shared" si="4"/>
        <v>0.32837243861139742</v>
      </c>
      <c r="AJ12" s="5">
        <f t="shared" si="5"/>
        <v>0.34561099879357621</v>
      </c>
      <c r="AK12" s="5">
        <f t="shared" si="6"/>
        <v>0.35517951298303191</v>
      </c>
      <c r="AL12" s="5">
        <f t="shared" si="7"/>
        <v>0.37276767444842057</v>
      </c>
      <c r="AM12" s="5">
        <f t="shared" si="8"/>
        <v>0.37739403721864706</v>
      </c>
      <c r="AN12" s="5">
        <f t="shared" si="9"/>
        <v>0.36985712964120654</v>
      </c>
    </row>
    <row r="13" spans="1:40">
      <c r="A13" s="1" t="s">
        <v>7</v>
      </c>
      <c r="B13" s="1" t="s">
        <v>36</v>
      </c>
      <c r="C13" s="6">
        <v>404.46969395067686</v>
      </c>
      <c r="D13" s="6">
        <v>415.8124470899308</v>
      </c>
      <c r="E13" s="6">
        <v>429.1312291709707</v>
      </c>
      <c r="F13" s="6">
        <v>461.33514088517649</v>
      </c>
      <c r="G13" s="6">
        <v>492.70912203658304</v>
      </c>
      <c r="H13" s="6">
        <v>541.26226248783212</v>
      </c>
      <c r="I13" s="6">
        <v>589.87483127798009</v>
      </c>
      <c r="J13" s="6">
        <v>635.71511892307944</v>
      </c>
      <c r="L13" s="1" t="s">
        <v>7</v>
      </c>
      <c r="M13" s="6">
        <f t="shared" si="0"/>
        <v>404.46969395067686</v>
      </c>
      <c r="N13" s="6">
        <f t="shared" si="0"/>
        <v>415.8124470899308</v>
      </c>
      <c r="O13" s="6">
        <f t="shared" si="0"/>
        <v>429.1312291709707</v>
      </c>
      <c r="P13" s="6">
        <f t="shared" si="0"/>
        <v>461.33514088517649</v>
      </c>
      <c r="Q13" s="6">
        <f t="shared" si="0"/>
        <v>492.70912203658304</v>
      </c>
      <c r="R13" s="6">
        <f t="shared" si="0"/>
        <v>541.26226248783212</v>
      </c>
      <c r="S13" s="6">
        <f t="shared" si="0"/>
        <v>589.87483127798009</v>
      </c>
      <c r="T13" s="6">
        <f t="shared" si="0"/>
        <v>635.71511892307944</v>
      </c>
      <c r="V13" s="1" t="s">
        <v>7</v>
      </c>
      <c r="W13" s="5">
        <f t="shared" si="10"/>
        <v>20.111431921936262</v>
      </c>
      <c r="X13" s="5">
        <f t="shared" si="1"/>
        <v>20.391479767048068</v>
      </c>
      <c r="Y13" s="5">
        <f t="shared" si="1"/>
        <v>20.715482837022424</v>
      </c>
      <c r="Z13" s="5">
        <f t="shared" si="1"/>
        <v>21.478713669239518</v>
      </c>
      <c r="AA13" s="5">
        <f t="shared" si="1"/>
        <v>22.19705210239826</v>
      </c>
      <c r="AB13" s="5">
        <f t="shared" si="1"/>
        <v>23.265043788650647</v>
      </c>
      <c r="AC13" s="5">
        <f t="shared" si="1"/>
        <v>24.287338908945543</v>
      </c>
      <c r="AD13" s="5">
        <f t="shared" si="1"/>
        <v>25.213391658463554</v>
      </c>
      <c r="AF13" s="1" t="s">
        <v>7</v>
      </c>
      <c r="AG13" s="5">
        <f t="shared" si="2"/>
        <v>0.4190576661921615</v>
      </c>
      <c r="AH13" s="5">
        <f t="shared" si="3"/>
        <v>0.42630360682048907</v>
      </c>
      <c r="AI13" s="5">
        <f t="shared" si="4"/>
        <v>0.43468684221904308</v>
      </c>
      <c r="AJ13" s="5">
        <f t="shared" si="5"/>
        <v>0.45443462957925718</v>
      </c>
      <c r="AK13" s="5">
        <f t="shared" si="6"/>
        <v>0.47302087378205065</v>
      </c>
      <c r="AL13" s="5">
        <f t="shared" si="7"/>
        <v>0.50065402463540831</v>
      </c>
      <c r="AM13" s="5">
        <f t="shared" si="8"/>
        <v>0.52710482536672076</v>
      </c>
      <c r="AN13" s="5">
        <f t="shared" si="9"/>
        <v>0.55106545694747111</v>
      </c>
    </row>
    <row r="14" spans="1:40">
      <c r="A14" s="1" t="s">
        <v>11</v>
      </c>
      <c r="B14" s="1" t="s">
        <v>37</v>
      </c>
      <c r="C14" s="6">
        <v>65.52648147505279</v>
      </c>
      <c r="D14" s="6">
        <v>72.877359870501479</v>
      </c>
      <c r="E14" s="6">
        <v>77.084477341925989</v>
      </c>
      <c r="F14" s="6">
        <v>82.885896117692837</v>
      </c>
      <c r="G14" s="6">
        <v>89.347021729833642</v>
      </c>
      <c r="H14" s="6">
        <v>101.03310757314809</v>
      </c>
      <c r="I14" s="6">
        <v>107.58048343706473</v>
      </c>
      <c r="J14" s="6">
        <v>103.2160195429486</v>
      </c>
      <c r="L14" s="1" t="s">
        <v>11</v>
      </c>
      <c r="M14" s="6">
        <f t="shared" si="0"/>
        <v>65.52648147505279</v>
      </c>
      <c r="N14" s="6">
        <f t="shared" si="0"/>
        <v>72.877359870501479</v>
      </c>
      <c r="O14" s="6">
        <f t="shared" si="0"/>
        <v>77.084477341925989</v>
      </c>
      <c r="P14" s="6">
        <f t="shared" si="0"/>
        <v>82.885896117692837</v>
      </c>
      <c r="Q14" s="6">
        <f t="shared" si="0"/>
        <v>89.347021729833642</v>
      </c>
      <c r="R14" s="6">
        <f t="shared" si="0"/>
        <v>101.03310757314809</v>
      </c>
      <c r="S14" s="6">
        <f t="shared" si="0"/>
        <v>107.58048343706473</v>
      </c>
      <c r="T14" s="6">
        <f t="shared" si="0"/>
        <v>103.2160195429486</v>
      </c>
      <c r="V14" s="1" t="s">
        <v>11</v>
      </c>
      <c r="W14" s="5">
        <f t="shared" si="10"/>
        <v>8.0948428937844614</v>
      </c>
      <c r="X14" s="5">
        <f t="shared" si="1"/>
        <v>8.5368237577275465</v>
      </c>
      <c r="Y14" s="5">
        <f t="shared" si="1"/>
        <v>8.7797766111630651</v>
      </c>
      <c r="Z14" s="5">
        <f t="shared" si="1"/>
        <v>9.1041691613069684</v>
      </c>
      <c r="AA14" s="5">
        <f t="shared" si="1"/>
        <v>9.4523553535525551</v>
      </c>
      <c r="AB14" s="5">
        <f t="shared" si="1"/>
        <v>10.051522649486897</v>
      </c>
      <c r="AC14" s="5">
        <f t="shared" si="1"/>
        <v>10.372101206460759</v>
      </c>
      <c r="AD14" s="5">
        <f t="shared" si="1"/>
        <v>10.159528509874294</v>
      </c>
      <c r="AF14" s="1" t="s">
        <v>11</v>
      </c>
      <c r="AG14" s="5">
        <f t="shared" si="2"/>
        <v>0.10814118469508585</v>
      </c>
      <c r="AH14" s="5">
        <f t="shared" si="3"/>
        <v>0.11957697023990925</v>
      </c>
      <c r="AI14" s="5">
        <f t="shared" si="4"/>
        <v>0.12586311734728553</v>
      </c>
      <c r="AJ14" s="5">
        <f t="shared" si="5"/>
        <v>0.1342564301316638</v>
      </c>
      <c r="AK14" s="5">
        <f t="shared" si="6"/>
        <v>0.14326537814055751</v>
      </c>
      <c r="AL14" s="5">
        <f t="shared" si="7"/>
        <v>0.15876819570747192</v>
      </c>
      <c r="AM14" s="5">
        <f t="shared" si="8"/>
        <v>0.16706282546839776</v>
      </c>
      <c r="AN14" s="5">
        <f t="shared" si="9"/>
        <v>0.16156273266084883</v>
      </c>
    </row>
    <row r="15" spans="1:40">
      <c r="A15" s="1" t="s">
        <v>9</v>
      </c>
      <c r="B15" s="1" t="s">
        <v>38</v>
      </c>
      <c r="C15" s="6">
        <v>616.38903812238061</v>
      </c>
      <c r="D15" s="6">
        <v>642.39289503967939</v>
      </c>
      <c r="E15" s="6">
        <v>666.44187319049536</v>
      </c>
      <c r="F15" s="6">
        <v>704.08538752228287</v>
      </c>
      <c r="G15" s="6">
        <v>722.66023197706852</v>
      </c>
      <c r="H15" s="6">
        <v>742.7155290112479</v>
      </c>
      <c r="I15" s="6">
        <v>765.89873665742027</v>
      </c>
      <c r="J15" s="6">
        <v>754.48544533431925</v>
      </c>
      <c r="L15" s="1" t="s">
        <v>9</v>
      </c>
      <c r="M15" s="6">
        <f t="shared" si="0"/>
        <v>616.38903812238061</v>
      </c>
      <c r="N15" s="6">
        <f t="shared" si="0"/>
        <v>642.39289503967939</v>
      </c>
      <c r="O15" s="6">
        <f t="shared" si="0"/>
        <v>666.44187319049536</v>
      </c>
      <c r="P15" s="6">
        <f t="shared" si="0"/>
        <v>704.08538752228287</v>
      </c>
      <c r="Q15" s="6">
        <f t="shared" si="0"/>
        <v>722.66023197706852</v>
      </c>
      <c r="R15" s="6">
        <f t="shared" si="0"/>
        <v>742.7155290112479</v>
      </c>
      <c r="S15" s="6">
        <f t="shared" si="0"/>
        <v>765.89873665742027</v>
      </c>
      <c r="T15" s="6">
        <f t="shared" si="0"/>
        <v>754.48544533431925</v>
      </c>
      <c r="V15" s="1" t="s">
        <v>9</v>
      </c>
      <c r="W15" s="5">
        <f t="shared" si="10"/>
        <v>24.827183451257223</v>
      </c>
      <c r="X15" s="5">
        <f t="shared" si="1"/>
        <v>25.345470897966749</v>
      </c>
      <c r="Y15" s="5">
        <f t="shared" si="1"/>
        <v>25.815535500750229</v>
      </c>
      <c r="Z15" s="5">
        <f t="shared" si="1"/>
        <v>26.534607355720997</v>
      </c>
      <c r="AA15" s="5">
        <f t="shared" si="1"/>
        <v>26.882340522675264</v>
      </c>
      <c r="AB15" s="5">
        <f t="shared" si="1"/>
        <v>27.25280772711773</v>
      </c>
      <c r="AC15" s="5">
        <f t="shared" si="1"/>
        <v>27.674875549086401</v>
      </c>
      <c r="AD15" s="5">
        <f t="shared" si="1"/>
        <v>27.467898451361712</v>
      </c>
      <c r="AF15" s="1" t="s">
        <v>9</v>
      </c>
      <c r="AG15" s="5">
        <f t="shared" ref="AG15:AN16" si="13">IF(ISNUMBER(W15),(W15-$AI$2)/($AG$2-$AI$2),":")</f>
        <v>0.54107272967448439</v>
      </c>
      <c r="AH15" s="5">
        <f t="shared" si="13"/>
        <v>0.55448286702356986</v>
      </c>
      <c r="AI15" s="5">
        <f t="shared" si="13"/>
        <v>0.56664528949065818</v>
      </c>
      <c r="AJ15" s="5">
        <f t="shared" si="13"/>
        <v>0.5852505102040666</v>
      </c>
      <c r="AK15" s="5">
        <f t="shared" si="13"/>
        <v>0.59424773666458441</v>
      </c>
      <c r="AL15" s="5">
        <f t="shared" si="13"/>
        <v>0.60383318220536664</v>
      </c>
      <c r="AM15" s="5">
        <f t="shared" si="13"/>
        <v>0.61475373893341978</v>
      </c>
      <c r="AN15" s="5">
        <f t="shared" si="13"/>
        <v>0.60939842630482988</v>
      </c>
    </row>
    <row r="16" spans="1:40">
      <c r="A16" s="1" t="s">
        <v>10</v>
      </c>
      <c r="B16" s="1" t="s">
        <v>39</v>
      </c>
      <c r="C16" s="6">
        <v>160.85473063955467</v>
      </c>
      <c r="D16" s="6">
        <v>180.63788070647419</v>
      </c>
      <c r="E16" s="6">
        <v>196.64128285114819</v>
      </c>
      <c r="F16" s="6">
        <v>213.91834810249489</v>
      </c>
      <c r="G16" s="6">
        <v>235.49136722459073</v>
      </c>
      <c r="H16" s="6">
        <v>256.74328666133681</v>
      </c>
      <c r="I16" s="6">
        <v>284.29632786295116</v>
      </c>
      <c r="J16" s="6">
        <v>301.47028429885347</v>
      </c>
      <c r="L16" s="1" t="s">
        <v>10</v>
      </c>
      <c r="M16" s="6">
        <f t="shared" si="0"/>
        <v>160.85473063955467</v>
      </c>
      <c r="N16" s="6">
        <f t="shared" si="0"/>
        <v>180.63788070647419</v>
      </c>
      <c r="O16" s="6">
        <f t="shared" si="0"/>
        <v>196.64128285114819</v>
      </c>
      <c r="P16" s="6">
        <f t="shared" si="0"/>
        <v>213.91834810249489</v>
      </c>
      <c r="Q16" s="6">
        <f t="shared" si="0"/>
        <v>235.49136722459073</v>
      </c>
      <c r="R16" s="6">
        <f t="shared" si="0"/>
        <v>256.74328666133681</v>
      </c>
      <c r="S16" s="6">
        <f t="shared" si="0"/>
        <v>284.29632786295116</v>
      </c>
      <c r="T16" s="6">
        <f t="shared" si="0"/>
        <v>301.47028429885347</v>
      </c>
      <c r="V16" s="1" t="s">
        <v>10</v>
      </c>
      <c r="W16" s="5">
        <f t="shared" si="10"/>
        <v>12.6828518338564</v>
      </c>
      <c r="X16" s="5">
        <f t="shared" si="1"/>
        <v>13.440159251529506</v>
      </c>
      <c r="Y16" s="5">
        <f t="shared" si="1"/>
        <v>14.022884255785192</v>
      </c>
      <c r="Z16" s="5">
        <f t="shared" si="1"/>
        <v>14.625947767666029</v>
      </c>
      <c r="AA16" s="5">
        <f t="shared" si="1"/>
        <v>15.345727979623213</v>
      </c>
      <c r="AB16" s="5">
        <f t="shared" si="1"/>
        <v>16.023210872398103</v>
      </c>
      <c r="AC16" s="5">
        <f t="shared" si="1"/>
        <v>16.861089165974754</v>
      </c>
      <c r="AD16" s="5">
        <f t="shared" si="1"/>
        <v>17.362899651234912</v>
      </c>
      <c r="AF16" s="1" t="s">
        <v>10</v>
      </c>
      <c r="AG16" s="5">
        <f t="shared" si="13"/>
        <v>0.22685104432184003</v>
      </c>
      <c r="AH16" s="5">
        <f t="shared" si="13"/>
        <v>0.24644556962040332</v>
      </c>
      <c r="AI16" s="5">
        <f t="shared" si="13"/>
        <v>0.26152296034909434</v>
      </c>
      <c r="AJ16" s="5">
        <f t="shared" si="13"/>
        <v>0.27712658836649506</v>
      </c>
      <c r="AK16" s="5">
        <f t="shared" si="13"/>
        <v>0.29575013706477049</v>
      </c>
      <c r="AL16" s="5">
        <f t="shared" si="13"/>
        <v>0.31327928754187778</v>
      </c>
      <c r="AM16" s="5">
        <f t="shared" si="13"/>
        <v>0.33495849870166006</v>
      </c>
      <c r="AN16" s="5">
        <f t="shared" si="13"/>
        <v>0.3479423121690185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C72DF-FB3A-4FF1-B7B5-03276C6154FC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14.742373522176742</v>
      </c>
      <c r="N2" s="1" t="s">
        <v>22</v>
      </c>
      <c r="O2" s="5" cm="1">
        <f t="array" ref="O2">MIN(IF(C5:J16&gt;AVERAGE(C5:J16)-2*STDEVP(C5:J16),C5:J16))</f>
        <v>4.0080113399360382</v>
      </c>
      <c r="V2" s="1" t="s">
        <v>23</v>
      </c>
      <c r="X2" s="4">
        <f>SKEW(M5:T16)</f>
        <v>0.52977870477941547</v>
      </c>
      <c r="AF2" s="1" t="s">
        <v>12</v>
      </c>
      <c r="AG2" s="5">
        <f>MAX(W5:AD16)</f>
        <v>14.742373522176742</v>
      </c>
      <c r="AH2" s="1" t="s">
        <v>13</v>
      </c>
      <c r="AI2" s="5">
        <f>MIN(W5:AD16)</f>
        <v>4.0080113399360382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10.24864850472178</v>
      </c>
      <c r="D5" s="5">
        <v>10.244579034482371</v>
      </c>
      <c r="E5" s="5">
        <v>10.159863788824849</v>
      </c>
      <c r="F5" s="5">
        <v>10.12018025500849</v>
      </c>
      <c r="G5" s="5">
        <v>10.12740222143136</v>
      </c>
      <c r="H5" s="5">
        <v>9.8880168459202693</v>
      </c>
      <c r="I5" s="5">
        <v>9.8302554686323003</v>
      </c>
      <c r="J5" s="5">
        <v>9.8363428879907904</v>
      </c>
      <c r="L5" s="1" t="s">
        <v>0</v>
      </c>
      <c r="M5" s="5">
        <f t="shared" ref="M5:T16" si="0">IF(ISNUMBER(C5),IF(C5&gt;$M$2,$M$2,IF(C5&lt;$O$2,$O$2,C5)),":")</f>
        <v>10.24864850472178</v>
      </c>
      <c r="N5" s="5">
        <f t="shared" si="0"/>
        <v>10.244579034482371</v>
      </c>
      <c r="O5" s="5">
        <f t="shared" si="0"/>
        <v>10.159863788824849</v>
      </c>
      <c r="P5" s="5">
        <f t="shared" si="0"/>
        <v>10.12018025500849</v>
      </c>
      <c r="Q5" s="5">
        <f t="shared" si="0"/>
        <v>10.12740222143136</v>
      </c>
      <c r="R5" s="5">
        <f t="shared" si="0"/>
        <v>9.8880168459202693</v>
      </c>
      <c r="S5" s="5">
        <f t="shared" si="0"/>
        <v>9.8302554686323003</v>
      </c>
      <c r="T5" s="5">
        <f t="shared" si="0"/>
        <v>9.8363428879907904</v>
      </c>
      <c r="V5" s="1" t="s">
        <v>0</v>
      </c>
      <c r="W5" s="5">
        <f>IF(ISNUMBER(M5),IF(ABS($X$2)&gt;1,SQRT(M5),M5),"")</f>
        <v>10.24864850472178</v>
      </c>
      <c r="X5" s="5">
        <f t="shared" ref="X5:AD16" si="1">IF(ISNUMBER(N5),IF(ABS($X$2)&gt;1,SQRT(N5),N5),"")</f>
        <v>10.244579034482371</v>
      </c>
      <c r="Y5" s="5">
        <f t="shared" si="1"/>
        <v>10.159863788824849</v>
      </c>
      <c r="Z5" s="5">
        <f t="shared" si="1"/>
        <v>10.12018025500849</v>
      </c>
      <c r="AA5" s="5">
        <f t="shared" si="1"/>
        <v>10.12740222143136</v>
      </c>
      <c r="AB5" s="5">
        <f t="shared" si="1"/>
        <v>9.8880168459202693</v>
      </c>
      <c r="AC5" s="5">
        <f t="shared" si="1"/>
        <v>9.8302554686323003</v>
      </c>
      <c r="AD5" s="5">
        <f t="shared" si="1"/>
        <v>9.8363428879907904</v>
      </c>
      <c r="AF5" s="1" t="s">
        <v>0</v>
      </c>
      <c r="AG5" s="5">
        <f t="shared" ref="AG5:AG14" si="2">IF(ISNUMBER(W5),(W5-$AI$2)/($AG$2-$AI$2),":")</f>
        <v>0.58137009529177852</v>
      </c>
      <c r="AH5" s="5">
        <f t="shared" ref="AH5:AH14" si="3">IF(ISNUMBER(X5),(X5-$AI$2)/($AG$2-$AI$2),":")</f>
        <v>0.58099098844124375</v>
      </c>
      <c r="AI5" s="5">
        <f t="shared" ref="AI5:AI14" si="4">IF(ISNUMBER(Y5),(Y5-$AI$2)/($AG$2-$AI$2),":")</f>
        <v>0.57309902017901404</v>
      </c>
      <c r="AJ5" s="5">
        <f t="shared" ref="AJ5:AJ14" si="5">IF(ISNUMBER(Z5),(Z5-$AI$2)/($AG$2-$AI$2),":")</f>
        <v>0.5694021508967374</v>
      </c>
      <c r="AK5" s="5">
        <f t="shared" ref="AK5:AK14" si="6">IF(ISNUMBER(AA5),(AA5-$AI$2)/($AG$2-$AI$2),":")</f>
        <v>0.57007494042072215</v>
      </c>
      <c r="AL5" s="5">
        <f t="shared" ref="AL5:AL14" si="7">IF(ISNUMBER(AB5),(AB5-$AI$2)/($AG$2-$AI$2),":")</f>
        <v>0.54777409278329681</v>
      </c>
      <c r="AM5" s="5">
        <f t="shared" ref="AM5:AM14" si="8">IF(ISNUMBER(AC5),(AC5-$AI$2)/($AG$2-$AI$2),":")</f>
        <v>0.54239311380128219</v>
      </c>
      <c r="AN5" s="5">
        <f t="shared" ref="AN5:AN14" si="9">IF(ISNUMBER(AD5),(AD5-$AI$2)/($AG$2-$AI$2),":")</f>
        <v>0.54296021031387809</v>
      </c>
    </row>
    <row r="6" spans="1:40">
      <c r="A6" s="1" t="s">
        <v>1</v>
      </c>
      <c r="B6" s="1" t="s">
        <v>29</v>
      </c>
      <c r="C6" s="5">
        <v>13.66467505662321</v>
      </c>
      <c r="D6" s="5">
        <v>13.591039741509171</v>
      </c>
      <c r="E6" s="5">
        <v>13.60499122225643</v>
      </c>
      <c r="F6" s="5">
        <v>13.595600654422141</v>
      </c>
      <c r="G6" s="5">
        <v>13.59627413040336</v>
      </c>
      <c r="H6" s="5">
        <v>13.33244082759435</v>
      </c>
      <c r="I6" s="5">
        <v>13.287638376671721</v>
      </c>
      <c r="J6" s="5">
        <v>13.448546680074461</v>
      </c>
      <c r="L6" s="1" t="s">
        <v>1</v>
      </c>
      <c r="M6" s="5">
        <f t="shared" si="0"/>
        <v>13.66467505662321</v>
      </c>
      <c r="N6" s="5">
        <f t="shared" si="0"/>
        <v>13.591039741509171</v>
      </c>
      <c r="O6" s="5">
        <f t="shared" si="0"/>
        <v>13.60499122225643</v>
      </c>
      <c r="P6" s="5">
        <f t="shared" si="0"/>
        <v>13.595600654422141</v>
      </c>
      <c r="Q6" s="5">
        <f t="shared" si="0"/>
        <v>13.59627413040336</v>
      </c>
      <c r="R6" s="5">
        <f t="shared" si="0"/>
        <v>13.33244082759435</v>
      </c>
      <c r="S6" s="5">
        <f t="shared" si="0"/>
        <v>13.287638376671721</v>
      </c>
      <c r="T6" s="5">
        <f t="shared" si="0"/>
        <v>13.448546680074461</v>
      </c>
      <c r="V6" s="1" t="s">
        <v>1</v>
      </c>
      <c r="W6" s="5">
        <f t="shared" ref="W6:W16" si="10">IF(ISNUMBER(M6),IF(ABS($X$2)&gt;1,SQRT(M6),M6),"")</f>
        <v>13.66467505662321</v>
      </c>
      <c r="X6" s="5">
        <f t="shared" si="1"/>
        <v>13.591039741509171</v>
      </c>
      <c r="Y6" s="5">
        <f t="shared" si="1"/>
        <v>13.60499122225643</v>
      </c>
      <c r="Z6" s="5">
        <f t="shared" si="1"/>
        <v>13.595600654422141</v>
      </c>
      <c r="AA6" s="5">
        <f t="shared" si="1"/>
        <v>13.59627413040336</v>
      </c>
      <c r="AB6" s="5">
        <f t="shared" si="1"/>
        <v>13.33244082759435</v>
      </c>
      <c r="AC6" s="5">
        <f t="shared" si="1"/>
        <v>13.287638376671721</v>
      </c>
      <c r="AD6" s="5">
        <f t="shared" si="1"/>
        <v>13.448546680074461</v>
      </c>
      <c r="AF6" s="1" t="s">
        <v>1</v>
      </c>
      <c r="AG6" s="5">
        <f t="shared" si="2"/>
        <v>0.89960293427247007</v>
      </c>
      <c r="AH6" s="5">
        <f t="shared" si="3"/>
        <v>0.89274315873444476</v>
      </c>
      <c r="AI6" s="5">
        <f t="shared" si="4"/>
        <v>0.89404286154960977</v>
      </c>
      <c r="AJ6" s="5">
        <f t="shared" si="5"/>
        <v>0.89316804778099801</v>
      </c>
      <c r="AK6" s="5">
        <f t="shared" si="6"/>
        <v>0.89323078797643629</v>
      </c>
      <c r="AL6" s="5">
        <f t="shared" si="7"/>
        <v>0.86865240145194356</v>
      </c>
      <c r="AM6" s="5">
        <f t="shared" si="8"/>
        <v>0.86447866013764796</v>
      </c>
      <c r="AN6" s="5">
        <f t="shared" si="9"/>
        <v>0.87946868010072998</v>
      </c>
    </row>
    <row r="7" spans="1:40">
      <c r="A7" s="1" t="s">
        <v>2</v>
      </c>
      <c r="B7" s="1" t="s">
        <v>30</v>
      </c>
      <c r="C7" s="5">
        <v>5.1778330435496764</v>
      </c>
      <c r="D7" s="5">
        <v>5.1603400536185271</v>
      </c>
      <c r="E7" s="5">
        <v>5.3592395003960567</v>
      </c>
      <c r="F7" s="5">
        <v>5.333223420719591</v>
      </c>
      <c r="G7" s="5">
        <v>5.7280428865296074</v>
      </c>
      <c r="H7" s="5">
        <v>5.6302788881572861</v>
      </c>
      <c r="I7" s="5">
        <v>5.4510703523890305</v>
      </c>
      <c r="J7" s="5">
        <v>5.3011939079544126</v>
      </c>
      <c r="L7" s="1" t="s">
        <v>2</v>
      </c>
      <c r="M7" s="5">
        <f t="shared" si="0"/>
        <v>5.1778330435496764</v>
      </c>
      <c r="N7" s="5">
        <f t="shared" si="0"/>
        <v>5.1603400536185271</v>
      </c>
      <c r="O7" s="5">
        <f t="shared" si="0"/>
        <v>5.3592395003960567</v>
      </c>
      <c r="P7" s="5">
        <f t="shared" si="0"/>
        <v>5.333223420719591</v>
      </c>
      <c r="Q7" s="5">
        <f t="shared" si="0"/>
        <v>5.7280428865296074</v>
      </c>
      <c r="R7" s="5">
        <f t="shared" si="0"/>
        <v>5.6302788881572861</v>
      </c>
      <c r="S7" s="5">
        <f t="shared" si="0"/>
        <v>5.4510703523890305</v>
      </c>
      <c r="T7" s="5">
        <f t="shared" si="0"/>
        <v>5.3011939079544126</v>
      </c>
      <c r="V7" s="1" t="s">
        <v>2</v>
      </c>
      <c r="W7" s="5">
        <f t="shared" si="10"/>
        <v>5.1778330435496764</v>
      </c>
      <c r="X7" s="5">
        <f t="shared" si="1"/>
        <v>5.1603400536185271</v>
      </c>
      <c r="Y7" s="5">
        <f t="shared" si="1"/>
        <v>5.3592395003960567</v>
      </c>
      <c r="Z7" s="5">
        <f t="shared" si="1"/>
        <v>5.333223420719591</v>
      </c>
      <c r="AA7" s="5">
        <f t="shared" si="1"/>
        <v>5.7280428865296074</v>
      </c>
      <c r="AB7" s="5">
        <f t="shared" si="1"/>
        <v>5.6302788881572861</v>
      </c>
      <c r="AC7" s="5">
        <f t="shared" si="1"/>
        <v>5.4510703523890305</v>
      </c>
      <c r="AD7" s="5">
        <f t="shared" si="1"/>
        <v>5.3011939079544126</v>
      </c>
      <c r="AF7" s="1" t="s">
        <v>2</v>
      </c>
      <c r="AG7" s="5">
        <f t="shared" si="2"/>
        <v>0.10897915346559028</v>
      </c>
      <c r="AH7" s="5">
        <f t="shared" si="3"/>
        <v>0.10734952800353066</v>
      </c>
      <c r="AI7" s="5">
        <f t="shared" si="4"/>
        <v>0.12587875623346645</v>
      </c>
      <c r="AJ7" s="5">
        <f t="shared" si="5"/>
        <v>0.12345513019637339</v>
      </c>
      <c r="AK7" s="5">
        <f t="shared" si="6"/>
        <v>0.16023602682600446</v>
      </c>
      <c r="AL7" s="5">
        <f t="shared" si="7"/>
        <v>0.15112845278363934</v>
      </c>
      <c r="AM7" s="5">
        <f t="shared" si="8"/>
        <v>0.1344336056445383</v>
      </c>
      <c r="AN7" s="5">
        <f t="shared" si="9"/>
        <v>0.12047130011672794</v>
      </c>
    </row>
    <row r="8" spans="1:40">
      <c r="A8" s="1" t="s">
        <v>3</v>
      </c>
      <c r="B8" s="1" t="s">
        <v>31</v>
      </c>
      <c r="C8" s="5">
        <v>12.46043051812816</v>
      </c>
      <c r="D8" s="5">
        <v>12.53725238116766</v>
      </c>
      <c r="E8" s="5">
        <v>12.44042319410346</v>
      </c>
      <c r="F8" s="5">
        <v>12.290087622830589</v>
      </c>
      <c r="G8" s="5">
        <v>12.00969111570466</v>
      </c>
      <c r="H8" s="5">
        <v>11.74407672760921</v>
      </c>
      <c r="I8" s="5">
        <v>11.25299061723301</v>
      </c>
      <c r="J8" s="5">
        <v>11.383939205233821</v>
      </c>
      <c r="L8" s="1" t="s">
        <v>3</v>
      </c>
      <c r="M8" s="5">
        <f t="shared" si="0"/>
        <v>12.46043051812816</v>
      </c>
      <c r="N8" s="5">
        <f t="shared" si="0"/>
        <v>12.53725238116766</v>
      </c>
      <c r="O8" s="5">
        <f t="shared" si="0"/>
        <v>12.44042319410346</v>
      </c>
      <c r="P8" s="5">
        <f t="shared" si="0"/>
        <v>12.290087622830589</v>
      </c>
      <c r="Q8" s="5">
        <f t="shared" si="0"/>
        <v>12.00969111570466</v>
      </c>
      <c r="R8" s="5">
        <f t="shared" si="0"/>
        <v>11.74407672760921</v>
      </c>
      <c r="S8" s="5">
        <f t="shared" si="0"/>
        <v>11.25299061723301</v>
      </c>
      <c r="T8" s="5">
        <f t="shared" si="0"/>
        <v>11.383939205233821</v>
      </c>
      <c r="V8" s="1" t="s">
        <v>3</v>
      </c>
      <c r="W8" s="5">
        <f t="shared" si="10"/>
        <v>12.46043051812816</v>
      </c>
      <c r="X8" s="5">
        <f t="shared" si="1"/>
        <v>12.53725238116766</v>
      </c>
      <c r="Y8" s="5">
        <f t="shared" si="1"/>
        <v>12.44042319410346</v>
      </c>
      <c r="Z8" s="5">
        <f t="shared" si="1"/>
        <v>12.290087622830589</v>
      </c>
      <c r="AA8" s="5">
        <f t="shared" si="1"/>
        <v>12.00969111570466</v>
      </c>
      <c r="AB8" s="5">
        <f t="shared" si="1"/>
        <v>11.74407672760921</v>
      </c>
      <c r="AC8" s="5">
        <f t="shared" si="1"/>
        <v>11.25299061723301</v>
      </c>
      <c r="AD8" s="5">
        <f t="shared" si="1"/>
        <v>11.383939205233821</v>
      </c>
      <c r="AF8" s="1" t="s">
        <v>3</v>
      </c>
      <c r="AG8" s="5">
        <f t="shared" si="2"/>
        <v>0.78741699177768509</v>
      </c>
      <c r="AH8" s="5">
        <f t="shared" si="3"/>
        <v>0.79457362220763239</v>
      </c>
      <c r="AI8" s="5">
        <f t="shared" si="4"/>
        <v>0.78555313403886184</v>
      </c>
      <c r="AJ8" s="5">
        <f t="shared" si="5"/>
        <v>0.77154805681856919</v>
      </c>
      <c r="AK8" s="5">
        <f t="shared" si="6"/>
        <v>0.74542666251813972</v>
      </c>
      <c r="AL8" s="5">
        <f t="shared" si="7"/>
        <v>0.72068235227538557</v>
      </c>
      <c r="AM8" s="5">
        <f t="shared" si="8"/>
        <v>0.67493337324534419</v>
      </c>
      <c r="AN8" s="5">
        <f t="shared" si="9"/>
        <v>0.68713238290960321</v>
      </c>
    </row>
    <row r="9" spans="1:40">
      <c r="A9" s="1" t="s">
        <v>4</v>
      </c>
      <c r="B9" s="1" t="s">
        <v>32</v>
      </c>
      <c r="C9" s="5">
        <v>5.8443894706028034</v>
      </c>
      <c r="D9" s="5">
        <v>6.3718402925129185</v>
      </c>
      <c r="E9" s="5">
        <v>6.2582650274210216</v>
      </c>
      <c r="F9" s="5">
        <v>5.6789442191563326</v>
      </c>
      <c r="G9" s="5">
        <v>6.5326009344264042</v>
      </c>
      <c r="H9" s="5">
        <v>6.7978835639524862</v>
      </c>
      <c r="I9" s="5">
        <v>6.3902984936380998</v>
      </c>
      <c r="J9" s="5">
        <v>6.4517457136163596</v>
      </c>
      <c r="L9" s="1" t="s">
        <v>4</v>
      </c>
      <c r="M9" s="5">
        <f t="shared" si="0"/>
        <v>5.8443894706028034</v>
      </c>
      <c r="N9" s="5">
        <f t="shared" si="0"/>
        <v>6.3718402925129185</v>
      </c>
      <c r="O9" s="5">
        <f t="shared" si="0"/>
        <v>6.2582650274210216</v>
      </c>
      <c r="P9" s="5">
        <f t="shared" si="0"/>
        <v>5.6789442191563326</v>
      </c>
      <c r="Q9" s="5">
        <f t="shared" si="0"/>
        <v>6.5326009344264042</v>
      </c>
      <c r="R9" s="5">
        <f t="shared" si="0"/>
        <v>6.7978835639524862</v>
      </c>
      <c r="S9" s="5">
        <f t="shared" si="0"/>
        <v>6.3902984936380998</v>
      </c>
      <c r="T9" s="5">
        <f t="shared" si="0"/>
        <v>6.4517457136163596</v>
      </c>
      <c r="V9" s="1" t="s">
        <v>4</v>
      </c>
      <c r="W9" s="5">
        <f t="shared" si="10"/>
        <v>5.8443894706028034</v>
      </c>
      <c r="X9" s="5">
        <f t="shared" si="1"/>
        <v>6.3718402925129185</v>
      </c>
      <c r="Y9" s="5">
        <f t="shared" si="1"/>
        <v>6.2582650274210216</v>
      </c>
      <c r="Z9" s="5">
        <f t="shared" si="1"/>
        <v>5.6789442191563326</v>
      </c>
      <c r="AA9" s="5">
        <f t="shared" si="1"/>
        <v>6.5326009344264042</v>
      </c>
      <c r="AB9" s="5">
        <f t="shared" si="1"/>
        <v>6.7978835639524862</v>
      </c>
      <c r="AC9" s="5">
        <f t="shared" si="1"/>
        <v>6.3902984936380998</v>
      </c>
      <c r="AD9" s="5">
        <f t="shared" si="1"/>
        <v>6.4517457136163596</v>
      </c>
      <c r="AF9" s="1" t="s">
        <v>4</v>
      </c>
      <c r="AG9" s="5">
        <f t="shared" si="2"/>
        <v>0.17107473173440452</v>
      </c>
      <c r="AH9" s="5">
        <f t="shared" si="3"/>
        <v>0.220211402638126</v>
      </c>
      <c r="AI9" s="5">
        <f t="shared" si="4"/>
        <v>0.20963087040307624</v>
      </c>
      <c r="AJ9" s="5">
        <f t="shared" si="5"/>
        <v>0.15566205526256074</v>
      </c>
      <c r="AK9" s="5">
        <f t="shared" si="6"/>
        <v>0.23518766663818494</v>
      </c>
      <c r="AL9" s="5">
        <f t="shared" si="7"/>
        <v>0.25990107065998835</v>
      </c>
      <c r="AM9" s="5">
        <f t="shared" si="8"/>
        <v>0.22193094598982313</v>
      </c>
      <c r="AN9" s="5">
        <f t="shared" si="9"/>
        <v>0.22765529355095912</v>
      </c>
    </row>
    <row r="10" spans="1:40">
      <c r="A10" s="1" t="s">
        <v>5</v>
      </c>
      <c r="B10" s="1" t="s">
        <v>33</v>
      </c>
      <c r="C10" s="5">
        <v>7.4211352404698676</v>
      </c>
      <c r="D10" s="5">
        <v>7.6518418899185523</v>
      </c>
      <c r="E10" s="5">
        <v>8.0643163002022717</v>
      </c>
      <c r="F10" s="5">
        <v>8.6626728097848993</v>
      </c>
      <c r="G10" s="5">
        <v>9.1243718189952787</v>
      </c>
      <c r="H10" s="5">
        <v>9.9438710011352782</v>
      </c>
      <c r="I10" s="5">
        <v>10.66003119798687</v>
      </c>
      <c r="J10" s="5">
        <v>11.172921711449831</v>
      </c>
      <c r="L10" s="1" t="s">
        <v>5</v>
      </c>
      <c r="M10" s="5">
        <f t="shared" si="0"/>
        <v>7.4211352404698676</v>
      </c>
      <c r="N10" s="5">
        <f t="shared" si="0"/>
        <v>7.6518418899185523</v>
      </c>
      <c r="O10" s="5">
        <f t="shared" si="0"/>
        <v>8.0643163002022717</v>
      </c>
      <c r="P10" s="5">
        <f t="shared" si="0"/>
        <v>8.6626728097848993</v>
      </c>
      <c r="Q10" s="5">
        <f t="shared" si="0"/>
        <v>9.1243718189952787</v>
      </c>
      <c r="R10" s="5">
        <f t="shared" si="0"/>
        <v>9.9438710011352782</v>
      </c>
      <c r="S10" s="5">
        <f t="shared" si="0"/>
        <v>10.66003119798687</v>
      </c>
      <c r="T10" s="5">
        <f t="shared" si="0"/>
        <v>11.172921711449831</v>
      </c>
      <c r="V10" s="1" t="s">
        <v>5</v>
      </c>
      <c r="W10" s="5">
        <f t="shared" si="10"/>
        <v>7.4211352404698676</v>
      </c>
      <c r="X10" s="5">
        <f t="shared" si="1"/>
        <v>7.6518418899185523</v>
      </c>
      <c r="Y10" s="5">
        <f t="shared" si="1"/>
        <v>8.0643163002022717</v>
      </c>
      <c r="Z10" s="5">
        <f t="shared" si="1"/>
        <v>8.6626728097848993</v>
      </c>
      <c r="AA10" s="5">
        <f t="shared" si="1"/>
        <v>9.1243718189952787</v>
      </c>
      <c r="AB10" s="5">
        <f t="shared" si="1"/>
        <v>9.9438710011352782</v>
      </c>
      <c r="AC10" s="5">
        <f t="shared" si="1"/>
        <v>10.66003119798687</v>
      </c>
      <c r="AD10" s="5">
        <f t="shared" si="1"/>
        <v>11.172921711449831</v>
      </c>
      <c r="AF10" s="1" t="s">
        <v>5</v>
      </c>
      <c r="AG10" s="5">
        <f t="shared" si="2"/>
        <v>0.31796243154349857</v>
      </c>
      <c r="AH10" s="5">
        <f t="shared" si="3"/>
        <v>0.33945477971769877</v>
      </c>
      <c r="AI10" s="5">
        <f t="shared" si="4"/>
        <v>0.37788038929570716</v>
      </c>
      <c r="AJ10" s="5">
        <f t="shared" si="5"/>
        <v>0.43362254699675518</v>
      </c>
      <c r="AK10" s="5">
        <f t="shared" si="6"/>
        <v>0.47663385976708728</v>
      </c>
      <c r="AL10" s="5">
        <f t="shared" si="7"/>
        <v>0.55297739729890327</v>
      </c>
      <c r="AM10" s="5">
        <f t="shared" si="8"/>
        <v>0.61969400185286849</v>
      </c>
      <c r="AN10" s="5">
        <f t="shared" si="9"/>
        <v>0.66747425230049218</v>
      </c>
    </row>
    <row r="11" spans="1:40">
      <c r="A11" s="1" t="s">
        <v>6</v>
      </c>
      <c r="B11" s="1" t="s">
        <v>34</v>
      </c>
      <c r="C11" s="5">
        <v>5.9973628902087732</v>
      </c>
      <c r="D11" s="5">
        <v>6.3111161763309216</v>
      </c>
      <c r="E11" s="5">
        <v>6.3862655548761156</v>
      </c>
      <c r="F11" s="5">
        <v>6.4132405338800211</v>
      </c>
      <c r="G11" s="5">
        <v>6.8744673032012589</v>
      </c>
      <c r="H11" s="5">
        <v>6.8475375222548127</v>
      </c>
      <c r="I11" s="5">
        <v>6.8711704745628888</v>
      </c>
      <c r="J11" s="5">
        <v>7.2168074647979985</v>
      </c>
      <c r="L11" s="1" t="s">
        <v>6</v>
      </c>
      <c r="M11" s="5">
        <f t="shared" si="0"/>
        <v>5.9973628902087732</v>
      </c>
      <c r="N11" s="5">
        <f t="shared" si="0"/>
        <v>6.3111161763309216</v>
      </c>
      <c r="O11" s="5">
        <f t="shared" si="0"/>
        <v>6.3862655548761156</v>
      </c>
      <c r="P11" s="5">
        <f t="shared" si="0"/>
        <v>6.4132405338800211</v>
      </c>
      <c r="Q11" s="5">
        <f t="shared" si="0"/>
        <v>6.8744673032012589</v>
      </c>
      <c r="R11" s="5">
        <f t="shared" si="0"/>
        <v>6.8475375222548127</v>
      </c>
      <c r="S11" s="5">
        <f t="shared" si="0"/>
        <v>6.8711704745628888</v>
      </c>
      <c r="T11" s="5">
        <f t="shared" si="0"/>
        <v>7.2168074647979985</v>
      </c>
      <c r="V11" s="1" t="s">
        <v>6</v>
      </c>
      <c r="W11" s="5">
        <f t="shared" si="10"/>
        <v>5.9973628902087732</v>
      </c>
      <c r="X11" s="5">
        <f t="shared" si="1"/>
        <v>6.3111161763309216</v>
      </c>
      <c r="Y11" s="5">
        <f t="shared" si="1"/>
        <v>6.3862655548761156</v>
      </c>
      <c r="Z11" s="5">
        <f t="shared" si="1"/>
        <v>6.4132405338800211</v>
      </c>
      <c r="AA11" s="5">
        <f t="shared" si="1"/>
        <v>6.8744673032012589</v>
      </c>
      <c r="AB11" s="5">
        <f t="shared" si="1"/>
        <v>6.8475375222548127</v>
      </c>
      <c r="AC11" s="5">
        <f t="shared" si="1"/>
        <v>6.8711704745628888</v>
      </c>
      <c r="AD11" s="5">
        <f t="shared" si="1"/>
        <v>7.2168074647979985</v>
      </c>
      <c r="AF11" s="1" t="s">
        <v>6</v>
      </c>
      <c r="AG11" s="5">
        <f t="shared" si="2"/>
        <v>0.18532554766635193</v>
      </c>
      <c r="AH11" s="5">
        <f t="shared" si="3"/>
        <v>0.21455441853873899</v>
      </c>
      <c r="AI11" s="5">
        <f t="shared" si="4"/>
        <v>0.22155524236686766</v>
      </c>
      <c r="AJ11" s="5">
        <f t="shared" si="5"/>
        <v>0.22406819828785696</v>
      </c>
      <c r="AK11" s="5">
        <f t="shared" si="6"/>
        <v>0.26703551776998763</v>
      </c>
      <c r="AL11" s="5">
        <f t="shared" si="7"/>
        <v>0.26452677244453182</v>
      </c>
      <c r="AM11" s="5">
        <f t="shared" si="8"/>
        <v>0.2667283892622665</v>
      </c>
      <c r="AN11" s="5">
        <f t="shared" si="9"/>
        <v>0.29892750685929925</v>
      </c>
    </row>
    <row r="12" spans="1:40">
      <c r="A12" s="1" t="s">
        <v>8</v>
      </c>
      <c r="B12" s="1" t="s">
        <v>35</v>
      </c>
      <c r="C12" s="5">
        <v>6.3554100424822835</v>
      </c>
      <c r="D12" s="5">
        <v>6.3386553632675442</v>
      </c>
      <c r="E12" s="5">
        <v>6.2378534687950644</v>
      </c>
      <c r="F12" s="5">
        <v>6.0057151740989712</v>
      </c>
      <c r="G12" s="5">
        <v>6.0497497869036767</v>
      </c>
      <c r="H12" s="5">
        <v>5.8376614438597514</v>
      </c>
      <c r="I12" s="5">
        <v>5.7751835469652821</v>
      </c>
      <c r="J12" s="5">
        <v>5.6686092762796365</v>
      </c>
      <c r="L12" s="1" t="s">
        <v>8</v>
      </c>
      <c r="M12" s="5">
        <f t="shared" ref="M12:T12" si="11">IF(ISNUMBER(C12),IF(C12&gt;$M$2,$M$2,IF(C12&lt;$O$2,$O$2,C12)),":")</f>
        <v>6.3554100424822835</v>
      </c>
      <c r="N12" s="5">
        <f t="shared" si="11"/>
        <v>6.3386553632675442</v>
      </c>
      <c r="O12" s="5">
        <f t="shared" si="11"/>
        <v>6.2378534687950644</v>
      </c>
      <c r="P12" s="5">
        <f t="shared" si="11"/>
        <v>6.0057151740989712</v>
      </c>
      <c r="Q12" s="5">
        <f t="shared" si="11"/>
        <v>6.0497497869036767</v>
      </c>
      <c r="R12" s="5">
        <f t="shared" si="11"/>
        <v>5.8376614438597514</v>
      </c>
      <c r="S12" s="5">
        <f t="shared" si="11"/>
        <v>5.7751835469652821</v>
      </c>
      <c r="T12" s="5">
        <f t="shared" si="11"/>
        <v>5.6686092762796365</v>
      </c>
      <c r="V12" s="1" t="s">
        <v>8</v>
      </c>
      <c r="W12" s="5">
        <f t="shared" ref="W12:AD12" si="12">IF(ISNUMBER(M12),IF(ABS($X$2)&gt;1,SQRT(M12),M12),"")</f>
        <v>6.3554100424822835</v>
      </c>
      <c r="X12" s="5">
        <f t="shared" si="12"/>
        <v>6.3386553632675442</v>
      </c>
      <c r="Y12" s="5">
        <f t="shared" si="12"/>
        <v>6.2378534687950644</v>
      </c>
      <c r="Z12" s="5">
        <f t="shared" si="12"/>
        <v>6.0057151740989712</v>
      </c>
      <c r="AA12" s="5">
        <f t="shared" si="12"/>
        <v>6.0497497869036767</v>
      </c>
      <c r="AB12" s="5">
        <f t="shared" si="12"/>
        <v>5.8376614438597514</v>
      </c>
      <c r="AC12" s="5">
        <f t="shared" si="12"/>
        <v>5.7751835469652821</v>
      </c>
      <c r="AD12" s="5">
        <f t="shared" si="12"/>
        <v>5.6686092762796365</v>
      </c>
      <c r="AF12" s="1" t="s">
        <v>8</v>
      </c>
      <c r="AG12" s="5">
        <f t="shared" si="2"/>
        <v>0.21868078072024272</v>
      </c>
      <c r="AH12" s="5">
        <f t="shared" si="3"/>
        <v>0.21711993537794014</v>
      </c>
      <c r="AI12" s="5">
        <f t="shared" si="4"/>
        <v>0.20772935466516618</v>
      </c>
      <c r="AJ12" s="5">
        <f t="shared" si="5"/>
        <v>0.18610363617765782</v>
      </c>
      <c r="AK12" s="5">
        <f t="shared" si="6"/>
        <v>0.19020584663572845</v>
      </c>
      <c r="AL12" s="5">
        <f t="shared" si="7"/>
        <v>0.17044795702447502</v>
      </c>
      <c r="AM12" s="5">
        <f t="shared" si="8"/>
        <v>0.16462759286740988</v>
      </c>
      <c r="AN12" s="5">
        <f t="shared" si="9"/>
        <v>0.15469926467461181</v>
      </c>
    </row>
    <row r="13" spans="1:40">
      <c r="A13" s="1" t="s">
        <v>7</v>
      </c>
      <c r="B13" s="1" t="s">
        <v>36</v>
      </c>
      <c r="C13" s="5">
        <v>8.1110358871380317</v>
      </c>
      <c r="D13" s="5">
        <v>7.8321200927499435</v>
      </c>
      <c r="E13" s="5">
        <v>7.7786240565987876</v>
      </c>
      <c r="F13" s="5">
        <v>7.8251860326669416</v>
      </c>
      <c r="G13" s="5">
        <v>7.8857766868460937</v>
      </c>
      <c r="H13" s="5">
        <v>7.7126633094628918</v>
      </c>
      <c r="I13" s="5">
        <v>8.0787156967957205</v>
      </c>
      <c r="J13" s="5">
        <v>8.2950563982267322</v>
      </c>
      <c r="L13" s="1" t="s">
        <v>7</v>
      </c>
      <c r="M13" s="5">
        <f t="shared" si="0"/>
        <v>8.1110358871380317</v>
      </c>
      <c r="N13" s="5">
        <f t="shared" si="0"/>
        <v>7.8321200927499435</v>
      </c>
      <c r="O13" s="5">
        <f t="shared" si="0"/>
        <v>7.7786240565987876</v>
      </c>
      <c r="P13" s="5">
        <f t="shared" si="0"/>
        <v>7.8251860326669416</v>
      </c>
      <c r="Q13" s="5">
        <f t="shared" si="0"/>
        <v>7.8857766868460937</v>
      </c>
      <c r="R13" s="5">
        <f t="shared" si="0"/>
        <v>7.7126633094628918</v>
      </c>
      <c r="S13" s="5">
        <f t="shared" si="0"/>
        <v>8.0787156967957205</v>
      </c>
      <c r="T13" s="5">
        <f t="shared" si="0"/>
        <v>8.2950563982267322</v>
      </c>
      <c r="V13" s="1" t="s">
        <v>7</v>
      </c>
      <c r="W13" s="5">
        <f t="shared" si="10"/>
        <v>8.1110358871380317</v>
      </c>
      <c r="X13" s="5">
        <f t="shared" si="1"/>
        <v>7.8321200927499435</v>
      </c>
      <c r="Y13" s="5">
        <f t="shared" si="1"/>
        <v>7.7786240565987876</v>
      </c>
      <c r="Z13" s="5">
        <f t="shared" si="1"/>
        <v>7.8251860326669416</v>
      </c>
      <c r="AA13" s="5">
        <f t="shared" si="1"/>
        <v>7.8857766868460937</v>
      </c>
      <c r="AB13" s="5">
        <f t="shared" si="1"/>
        <v>7.7126633094628918</v>
      </c>
      <c r="AC13" s="5">
        <f t="shared" si="1"/>
        <v>8.0787156967957205</v>
      </c>
      <c r="AD13" s="5">
        <f t="shared" si="1"/>
        <v>8.2950563982267322</v>
      </c>
      <c r="AF13" s="1" t="s">
        <v>7</v>
      </c>
      <c r="AG13" s="5">
        <f t="shared" si="2"/>
        <v>0.3822327286469035</v>
      </c>
      <c r="AH13" s="5">
        <f t="shared" si="3"/>
        <v>0.35624927572693998</v>
      </c>
      <c r="AI13" s="5">
        <f t="shared" si="4"/>
        <v>0.35126565068774934</v>
      </c>
      <c r="AJ13" s="5">
        <f t="shared" si="5"/>
        <v>0.35560330720405242</v>
      </c>
      <c r="AK13" s="5">
        <f t="shared" si="6"/>
        <v>0.36124785814713456</v>
      </c>
      <c r="AL13" s="5">
        <f t="shared" si="7"/>
        <v>0.34512082847884124</v>
      </c>
      <c r="AM13" s="5">
        <f t="shared" si="8"/>
        <v>0.37922181940110006</v>
      </c>
      <c r="AN13" s="5">
        <f t="shared" si="9"/>
        <v>0.39937585349815458</v>
      </c>
    </row>
    <row r="14" spans="1:40">
      <c r="A14" s="1" t="s">
        <v>11</v>
      </c>
      <c r="B14" s="1" t="s">
        <v>37</v>
      </c>
      <c r="C14" s="5">
        <v>4.2151130831871502</v>
      </c>
      <c r="D14" s="5">
        <v>4.4074609852575737</v>
      </c>
      <c r="E14" s="5">
        <v>4.3485210230164624</v>
      </c>
      <c r="F14" s="5">
        <v>4.0080113399360382</v>
      </c>
      <c r="G14" s="5">
        <v>4.0432665396136445</v>
      </c>
      <c r="H14" s="5">
        <v>4.0437771657347525</v>
      </c>
      <c r="I14" s="5">
        <v>4.1983285794458949</v>
      </c>
      <c r="J14" s="5">
        <v>4.5557309087399567</v>
      </c>
      <c r="L14" s="1" t="s">
        <v>11</v>
      </c>
      <c r="M14" s="5">
        <f t="shared" si="0"/>
        <v>4.2151130831871502</v>
      </c>
      <c r="N14" s="5">
        <f t="shared" si="0"/>
        <v>4.4074609852575737</v>
      </c>
      <c r="O14" s="5">
        <f t="shared" si="0"/>
        <v>4.3485210230164624</v>
      </c>
      <c r="P14" s="5">
        <f t="shared" si="0"/>
        <v>4.0080113399360382</v>
      </c>
      <c r="Q14" s="5">
        <f t="shared" si="0"/>
        <v>4.0432665396136445</v>
      </c>
      <c r="R14" s="5">
        <f t="shared" si="0"/>
        <v>4.0437771657347525</v>
      </c>
      <c r="S14" s="5">
        <f t="shared" si="0"/>
        <v>4.1983285794458949</v>
      </c>
      <c r="T14" s="5">
        <f t="shared" si="0"/>
        <v>4.5557309087399567</v>
      </c>
      <c r="V14" s="1" t="s">
        <v>11</v>
      </c>
      <c r="W14" s="5">
        <f t="shared" si="10"/>
        <v>4.2151130831871502</v>
      </c>
      <c r="X14" s="5">
        <f t="shared" si="1"/>
        <v>4.4074609852575737</v>
      </c>
      <c r="Y14" s="5">
        <f t="shared" si="1"/>
        <v>4.3485210230164624</v>
      </c>
      <c r="Z14" s="5">
        <f t="shared" si="1"/>
        <v>4.0080113399360382</v>
      </c>
      <c r="AA14" s="5">
        <f t="shared" si="1"/>
        <v>4.0432665396136445</v>
      </c>
      <c r="AB14" s="5">
        <f t="shared" si="1"/>
        <v>4.0437771657347525</v>
      </c>
      <c r="AC14" s="5">
        <f t="shared" si="1"/>
        <v>4.1983285794458949</v>
      </c>
      <c r="AD14" s="5">
        <f t="shared" si="1"/>
        <v>4.5557309087399567</v>
      </c>
      <c r="AF14" s="1" t="s">
        <v>11</v>
      </c>
      <c r="AG14" s="5">
        <f t="shared" si="2"/>
        <v>1.9293344097681759E-2</v>
      </c>
      <c r="AH14" s="5">
        <f t="shared" si="3"/>
        <v>3.7212238467451628E-2</v>
      </c>
      <c r="AI14" s="5">
        <f t="shared" si="4"/>
        <v>3.1721463958405936E-2</v>
      </c>
      <c r="AJ14" s="5">
        <f t="shared" si="5"/>
        <v>0</v>
      </c>
      <c r="AK14" s="5">
        <f t="shared" si="6"/>
        <v>3.2843311115339181E-3</v>
      </c>
      <c r="AL14" s="5">
        <f t="shared" si="7"/>
        <v>3.3319004139702453E-3</v>
      </c>
      <c r="AM14" s="5">
        <f t="shared" si="8"/>
        <v>1.7729720339110976E-2</v>
      </c>
      <c r="AN14" s="5">
        <f t="shared" si="9"/>
        <v>5.1024882476024935E-2</v>
      </c>
    </row>
    <row r="15" spans="1:40">
      <c r="A15" s="1" t="s">
        <v>9</v>
      </c>
      <c r="B15" s="1" t="s">
        <v>38</v>
      </c>
      <c r="C15" s="5">
        <v>14.742373522176742</v>
      </c>
      <c r="D15" s="5">
        <v>14.721970479767311</v>
      </c>
      <c r="E15" s="5">
        <v>14.62965064362468</v>
      </c>
      <c r="F15" s="5">
        <v>14.272051959873561</v>
      </c>
      <c r="G15" s="5">
        <v>13.935014066554341</v>
      </c>
      <c r="H15" s="5">
        <v>13.631403549325642</v>
      </c>
      <c r="I15" s="5">
        <v>13.273395431138422</v>
      </c>
      <c r="J15" s="5">
        <v>12.818076096629641</v>
      </c>
      <c r="L15" s="1" t="s">
        <v>9</v>
      </c>
      <c r="M15" s="5">
        <f t="shared" si="0"/>
        <v>14.742373522176742</v>
      </c>
      <c r="N15" s="5">
        <f t="shared" si="0"/>
        <v>14.721970479767311</v>
      </c>
      <c r="O15" s="5">
        <f t="shared" si="0"/>
        <v>14.62965064362468</v>
      </c>
      <c r="P15" s="5">
        <f t="shared" si="0"/>
        <v>14.272051959873561</v>
      </c>
      <c r="Q15" s="5">
        <f t="shared" si="0"/>
        <v>13.935014066554341</v>
      </c>
      <c r="R15" s="5">
        <f t="shared" si="0"/>
        <v>13.631403549325642</v>
      </c>
      <c r="S15" s="5">
        <f t="shared" si="0"/>
        <v>13.273395431138422</v>
      </c>
      <c r="T15" s="5">
        <f t="shared" si="0"/>
        <v>12.818076096629641</v>
      </c>
      <c r="V15" s="1" t="s">
        <v>9</v>
      </c>
      <c r="W15" s="5">
        <f t="shared" si="10"/>
        <v>14.742373522176742</v>
      </c>
      <c r="X15" s="5">
        <f t="shared" si="1"/>
        <v>14.721970479767311</v>
      </c>
      <c r="Y15" s="5">
        <f t="shared" si="1"/>
        <v>14.62965064362468</v>
      </c>
      <c r="Z15" s="5">
        <f t="shared" si="1"/>
        <v>14.272051959873561</v>
      </c>
      <c r="AA15" s="5">
        <f t="shared" si="1"/>
        <v>13.935014066554341</v>
      </c>
      <c r="AB15" s="5">
        <f t="shared" si="1"/>
        <v>13.631403549325642</v>
      </c>
      <c r="AC15" s="5">
        <f t="shared" si="1"/>
        <v>13.273395431138422</v>
      </c>
      <c r="AD15" s="5">
        <f t="shared" si="1"/>
        <v>12.818076096629641</v>
      </c>
      <c r="AF15" s="1" t="s">
        <v>9</v>
      </c>
      <c r="AG15" s="5">
        <f t="shared" ref="AG15:AN16" si="13">IF(ISNUMBER(W15),(W15-$AI$2)/($AG$2-$AI$2),":")</f>
        <v>1</v>
      </c>
      <c r="AH15" s="5">
        <f t="shared" si="13"/>
        <v>0.99809927762236439</v>
      </c>
      <c r="AI15" s="5">
        <f t="shared" si="13"/>
        <v>0.98949887504834211</v>
      </c>
      <c r="AJ15" s="5">
        <f t="shared" si="13"/>
        <v>0.95618542077131552</v>
      </c>
      <c r="AK15" s="5">
        <f t="shared" si="13"/>
        <v>0.92478738448399633</v>
      </c>
      <c r="AL15" s="5">
        <f t="shared" si="13"/>
        <v>0.89650340150725238</v>
      </c>
      <c r="AM15" s="5">
        <f t="shared" si="13"/>
        <v>0.86315180482090981</v>
      </c>
      <c r="AN15" s="5">
        <f t="shared" si="13"/>
        <v>0.82073481471207255</v>
      </c>
    </row>
    <row r="16" spans="1:40">
      <c r="A16" s="1" t="s">
        <v>10</v>
      </c>
      <c r="B16" s="1" t="s">
        <v>39</v>
      </c>
      <c r="C16" s="5">
        <v>7.3101600180953534</v>
      </c>
      <c r="D16" s="5">
        <v>7.5796679699902851</v>
      </c>
      <c r="E16" s="5">
        <v>7.6266728348243102</v>
      </c>
      <c r="F16" s="5">
        <v>7.4719384599790564</v>
      </c>
      <c r="G16" s="5">
        <v>7.4442665839846542</v>
      </c>
      <c r="H16" s="5">
        <v>7.4493793151144763</v>
      </c>
      <c r="I16" s="5">
        <v>7.5012032248762059</v>
      </c>
      <c r="J16" s="5">
        <v>7.0467143270184858</v>
      </c>
      <c r="L16" s="1" t="s">
        <v>10</v>
      </c>
      <c r="M16" s="5">
        <f t="shared" si="0"/>
        <v>7.3101600180953534</v>
      </c>
      <c r="N16" s="5">
        <f t="shared" si="0"/>
        <v>7.5796679699902851</v>
      </c>
      <c r="O16" s="5">
        <f t="shared" si="0"/>
        <v>7.6266728348243102</v>
      </c>
      <c r="P16" s="5">
        <f t="shared" si="0"/>
        <v>7.4719384599790564</v>
      </c>
      <c r="Q16" s="5">
        <f t="shared" si="0"/>
        <v>7.4442665839846542</v>
      </c>
      <c r="R16" s="5">
        <f t="shared" si="0"/>
        <v>7.4493793151144763</v>
      </c>
      <c r="S16" s="5">
        <f t="shared" si="0"/>
        <v>7.5012032248762059</v>
      </c>
      <c r="T16" s="5">
        <f t="shared" si="0"/>
        <v>7.0467143270184858</v>
      </c>
      <c r="V16" s="1" t="s">
        <v>10</v>
      </c>
      <c r="W16" s="5">
        <f t="shared" si="10"/>
        <v>7.3101600180953534</v>
      </c>
      <c r="X16" s="5">
        <f t="shared" si="1"/>
        <v>7.5796679699902851</v>
      </c>
      <c r="Y16" s="5">
        <f t="shared" si="1"/>
        <v>7.6266728348243102</v>
      </c>
      <c r="Z16" s="5">
        <f t="shared" si="1"/>
        <v>7.4719384599790564</v>
      </c>
      <c r="AA16" s="5">
        <f t="shared" si="1"/>
        <v>7.4442665839846542</v>
      </c>
      <c r="AB16" s="5">
        <f t="shared" si="1"/>
        <v>7.4493793151144763</v>
      </c>
      <c r="AC16" s="5">
        <f t="shared" si="1"/>
        <v>7.5012032248762059</v>
      </c>
      <c r="AD16" s="5">
        <f t="shared" si="1"/>
        <v>7.0467143270184858</v>
      </c>
      <c r="AF16" s="1" t="s">
        <v>10</v>
      </c>
      <c r="AG16" s="5">
        <f t="shared" si="13"/>
        <v>0.3076241160953655</v>
      </c>
      <c r="AH16" s="5">
        <f t="shared" si="13"/>
        <v>0.33273114596070907</v>
      </c>
      <c r="AI16" s="5">
        <f t="shared" si="13"/>
        <v>0.3371100614506104</v>
      </c>
      <c r="AJ16" s="5">
        <f t="shared" si="13"/>
        <v>0.3226951970908768</v>
      </c>
      <c r="AK16" s="5">
        <f t="shared" si="13"/>
        <v>0.32011731910198393</v>
      </c>
      <c r="AL16" s="5">
        <f t="shared" si="13"/>
        <v>0.32059361485603266</v>
      </c>
      <c r="AM16" s="5">
        <f t="shared" si="13"/>
        <v>0.32542146665401545</v>
      </c>
      <c r="AN16" s="5">
        <f t="shared" si="13"/>
        <v>0.28308183900388434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90BA7-B2D2-402B-9618-F663D8D95B1B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0.93211576853959488</v>
      </c>
      <c r="N2" s="1" t="s">
        <v>22</v>
      </c>
      <c r="O2" s="5" cm="1">
        <f t="array" ref="O2">MIN(IF(C5:J16&gt;AVERAGE(C5:J16)-2*STDEVP(C5:J16),C5:J16))</f>
        <v>0.17742442732334404</v>
      </c>
      <c r="V2" s="1" t="s">
        <v>23</v>
      </c>
      <c r="X2" s="4">
        <f>SKEW(M5:T16)</f>
        <v>-0.31783470178602874</v>
      </c>
      <c r="AF2" s="1" t="s">
        <v>12</v>
      </c>
      <c r="AG2" s="5">
        <f>MAX(W5:AD16)</f>
        <v>0.93211576853959488</v>
      </c>
      <c r="AH2" s="1" t="s">
        <v>13</v>
      </c>
      <c r="AI2" s="5">
        <f>MIN(W5:AD16)</f>
        <v>0.17742442732334404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0.71813159785814573</v>
      </c>
      <c r="D5" s="5">
        <v>0.70700796975834246</v>
      </c>
      <c r="E5" s="5">
        <v>0.6775644824158682</v>
      </c>
      <c r="F5" s="5">
        <v>0.67637431804186998</v>
      </c>
      <c r="G5" s="5">
        <v>0.68652089675440453</v>
      </c>
      <c r="H5" s="5">
        <v>0.6959560139828741</v>
      </c>
      <c r="I5" s="5">
        <v>0.73870908355116516</v>
      </c>
      <c r="J5" s="5">
        <v>0.72308397020745518</v>
      </c>
      <c r="L5" s="1" t="s">
        <v>0</v>
      </c>
      <c r="M5" s="5">
        <f t="shared" ref="M5:T16" si="0">IF(ISNUMBER(C5),IF(C5&gt;$M$2,$M$2,IF(C5&lt;$O$2,$O$2,C5)),":")</f>
        <v>0.71813159785814573</v>
      </c>
      <c r="N5" s="5">
        <f t="shared" si="0"/>
        <v>0.70700796975834246</v>
      </c>
      <c r="O5" s="5">
        <f t="shared" si="0"/>
        <v>0.6775644824158682</v>
      </c>
      <c r="P5" s="5">
        <f t="shared" si="0"/>
        <v>0.67637431804186998</v>
      </c>
      <c r="Q5" s="5">
        <f t="shared" si="0"/>
        <v>0.68652089675440453</v>
      </c>
      <c r="R5" s="5">
        <f t="shared" si="0"/>
        <v>0.6959560139828741</v>
      </c>
      <c r="S5" s="5">
        <f t="shared" si="0"/>
        <v>0.73870908355116516</v>
      </c>
      <c r="T5" s="5">
        <f t="shared" si="0"/>
        <v>0.72308397020745518</v>
      </c>
      <c r="V5" s="1" t="s">
        <v>0</v>
      </c>
      <c r="W5" s="5">
        <f t="shared" ref="W5:W16" si="1">IF(ISNUMBER(M5),IF(ABS($X$2)&gt;1,SQRT(M5),M5),":")</f>
        <v>0.71813159785814573</v>
      </c>
      <c r="X5" s="5">
        <f t="shared" ref="X5:X16" si="2">IF(ISNUMBER(N5),IF(ABS($X$2)&gt;1,SQRT(N5),N5),":")</f>
        <v>0.70700796975834246</v>
      </c>
      <c r="Y5" s="5">
        <f t="shared" ref="Y5:Y16" si="3">IF(ISNUMBER(O5),IF(ABS($X$2)&gt;1,SQRT(O5),O5),":")</f>
        <v>0.6775644824158682</v>
      </c>
      <c r="Z5" s="5">
        <f t="shared" ref="Z5:Z16" si="4">IF(ISNUMBER(P5),IF(ABS($X$2)&gt;1,SQRT(P5),P5),":")</f>
        <v>0.67637431804186998</v>
      </c>
      <c r="AA5" s="5">
        <f t="shared" ref="AA5:AA16" si="5">IF(ISNUMBER(Q5),IF(ABS($X$2)&gt;1,SQRT(Q5),Q5),":")</f>
        <v>0.68652089675440453</v>
      </c>
      <c r="AB5" s="5">
        <f t="shared" ref="AB5:AB16" si="6">IF(ISNUMBER(R5),IF(ABS($X$2)&gt;1,SQRT(R5),R5),":")</f>
        <v>0.6959560139828741</v>
      </c>
      <c r="AC5" s="5">
        <f t="shared" ref="AC5:AC16" si="7">IF(ISNUMBER(S5),IF(ABS($X$2)&gt;1,SQRT(S5),S5),":")</f>
        <v>0.73870908355116516</v>
      </c>
      <c r="AD5" s="5">
        <f t="shared" ref="AD5:AD16" si="8">IF(ISNUMBER(T5),IF(ABS($X$2)&gt;1,SQRT(T5),T5),":")</f>
        <v>0.72308397020745518</v>
      </c>
      <c r="AF5" s="1" t="s">
        <v>0</v>
      </c>
      <c r="AG5" s="5">
        <f t="shared" ref="AG5:AG14" si="9">IF(ISNUMBER(W5),(W5-$AI$2)/($AG$2-$AI$2),":")</f>
        <v>0.71646134121984884</v>
      </c>
      <c r="AH5" s="5">
        <f t="shared" ref="AH5:AH14" si="10">IF(ISNUMBER(X5),(X5-$AI$2)/($AG$2-$AI$2),":")</f>
        <v>0.70172203325074378</v>
      </c>
      <c r="AI5" s="5">
        <f t="shared" ref="AI5:AI14" si="11">IF(ISNUMBER(Y5),(Y5-$AI$2)/($AG$2-$AI$2),":")</f>
        <v>0.66270808710552431</v>
      </c>
      <c r="AJ5" s="5">
        <f t="shared" ref="AJ5:AJ14" si="12">IF(ISNUMBER(Z5),(Z5-$AI$2)/($AG$2-$AI$2),":")</f>
        <v>0.66113106573400549</v>
      </c>
      <c r="AK5" s="5">
        <f t="shared" ref="AK5:AK14" si="13">IF(ISNUMBER(AA5),(AA5-$AI$2)/($AG$2-$AI$2),":")</f>
        <v>0.6745757392825088</v>
      </c>
      <c r="AL5" s="5">
        <f t="shared" ref="AL5:AL14" si="14">IF(ISNUMBER(AB5),(AB5-$AI$2)/($AG$2-$AI$2),":")</f>
        <v>0.68707769433775567</v>
      </c>
      <c r="AM5" s="5">
        <f t="shared" ref="AM5:AM14" si="15">IF(ISNUMBER(AC5),(AC5-$AI$2)/($AG$2-$AI$2),":")</f>
        <v>0.74372743607109892</v>
      </c>
      <c r="AN5" s="5">
        <f t="shared" ref="AN5:AN14" si="16">IF(ISNUMBER(AD5),(AD5-$AI$2)/($AG$2-$AI$2),":")</f>
        <v>0.72302345751672892</v>
      </c>
    </row>
    <row r="6" spans="1:40">
      <c r="A6" s="1" t="s">
        <v>1</v>
      </c>
      <c r="B6" s="1" t="s">
        <v>29</v>
      </c>
      <c r="C6" s="5">
        <v>0.83005966223229777</v>
      </c>
      <c r="D6" s="5">
        <v>0.81494360913595953</v>
      </c>
      <c r="E6" s="5">
        <v>0.80487119832069998</v>
      </c>
      <c r="F6" s="5">
        <v>0.79038984931904588</v>
      </c>
      <c r="G6" s="5">
        <v>0.79561782439550122</v>
      </c>
      <c r="H6" s="5">
        <v>0.81324757978267925</v>
      </c>
      <c r="I6" s="5">
        <v>0.7828038486477964</v>
      </c>
      <c r="J6" s="5">
        <v>0.7828038486477964</v>
      </c>
      <c r="L6" s="1" t="s">
        <v>1</v>
      </c>
      <c r="M6" s="5">
        <f t="shared" si="0"/>
        <v>0.83005966223229777</v>
      </c>
      <c r="N6" s="5">
        <f t="shared" si="0"/>
        <v>0.81494360913595953</v>
      </c>
      <c r="O6" s="5">
        <f t="shared" si="0"/>
        <v>0.80487119832069998</v>
      </c>
      <c r="P6" s="5">
        <f t="shared" si="0"/>
        <v>0.79038984931904588</v>
      </c>
      <c r="Q6" s="5">
        <f t="shared" si="0"/>
        <v>0.79561782439550122</v>
      </c>
      <c r="R6" s="5">
        <f t="shared" si="0"/>
        <v>0.81324757978267925</v>
      </c>
      <c r="S6" s="5">
        <f t="shared" si="0"/>
        <v>0.7828038486477964</v>
      </c>
      <c r="T6" s="5">
        <f t="shared" si="0"/>
        <v>0.7828038486477964</v>
      </c>
      <c r="V6" s="1" t="s">
        <v>1</v>
      </c>
      <c r="W6" s="5">
        <f t="shared" si="1"/>
        <v>0.83005966223229777</v>
      </c>
      <c r="X6" s="5">
        <f t="shared" si="2"/>
        <v>0.81494360913595953</v>
      </c>
      <c r="Y6" s="5">
        <f t="shared" si="3"/>
        <v>0.80487119832069998</v>
      </c>
      <c r="Z6" s="5">
        <f t="shared" si="4"/>
        <v>0.79038984931904588</v>
      </c>
      <c r="AA6" s="5">
        <f t="shared" si="5"/>
        <v>0.79561782439550122</v>
      </c>
      <c r="AB6" s="5">
        <f t="shared" si="6"/>
        <v>0.81324757978267925</v>
      </c>
      <c r="AC6" s="5">
        <f t="shared" si="7"/>
        <v>0.7828038486477964</v>
      </c>
      <c r="AD6" s="5">
        <f t="shared" si="8"/>
        <v>0.7828038486477964</v>
      </c>
      <c r="AF6" s="1" t="s">
        <v>1</v>
      </c>
      <c r="AG6" s="5">
        <f t="shared" si="9"/>
        <v>0.86477106502530587</v>
      </c>
      <c r="AH6" s="5">
        <f t="shared" si="10"/>
        <v>0.84474161421435923</v>
      </c>
      <c r="AI6" s="5">
        <f t="shared" si="11"/>
        <v>0.83139521646845826</v>
      </c>
      <c r="AJ6" s="5">
        <f t="shared" si="12"/>
        <v>0.81220677715455791</v>
      </c>
      <c r="AK6" s="5">
        <f t="shared" si="13"/>
        <v>0.81913407947133021</v>
      </c>
      <c r="AL6" s="5">
        <f t="shared" si="14"/>
        <v>0.84249429897347283</v>
      </c>
      <c r="AM6" s="5">
        <f t="shared" si="15"/>
        <v>0.80215498477673097</v>
      </c>
      <c r="AN6" s="5">
        <f t="shared" si="16"/>
        <v>0.80215498477673097</v>
      </c>
    </row>
    <row r="7" spans="1:40">
      <c r="A7" s="1" t="s">
        <v>2</v>
      </c>
      <c r="B7" s="1" t="s">
        <v>30</v>
      </c>
      <c r="C7" s="5" t="str">
        <f t="shared" ref="C7" si="17">IF(ISNUMBER(#REF!),IF(#REF!&gt;$M$2,$M$2,IF(#REF!&lt;$O$2,$O$2,#REF!)),":")</f>
        <v>:</v>
      </c>
      <c r="D7" s="5" t="str">
        <f t="shared" ref="D7" si="18">IF(ISNUMBER(#REF!),IF(#REF!&gt;$M$2,$M$2,IF(#REF!&lt;$O$2,$O$2,#REF!)),":")</f>
        <v>:</v>
      </c>
      <c r="E7" s="5" t="str">
        <f t="shared" ref="E7" si="19">IF(ISNUMBER(#REF!),IF(#REF!&gt;$M$2,$M$2,IF(#REF!&lt;$O$2,$O$2,#REF!)),":")</f>
        <v>:</v>
      </c>
      <c r="F7" s="5" t="str">
        <f t="shared" ref="F7" si="20">IF(ISNUMBER(#REF!),IF(#REF!&gt;$M$2,$M$2,IF(#REF!&lt;$O$2,$O$2,#REF!)),":")</f>
        <v>:</v>
      </c>
      <c r="G7" s="5" t="str">
        <f t="shared" ref="G7" si="21">IF(ISNUMBER(#REF!),IF(#REF!&gt;$M$2,$M$2,IF(#REF!&lt;$O$2,$O$2,#REF!)),":")</f>
        <v>:</v>
      </c>
      <c r="H7" s="5" t="str">
        <f t="shared" ref="H7" si="22">IF(ISNUMBER(#REF!),IF(#REF!&gt;$M$2,$M$2,IF(#REF!&lt;$O$2,$O$2,#REF!)),":")</f>
        <v>:</v>
      </c>
      <c r="I7" s="5" t="str">
        <f t="shared" ref="I7" si="23">IF(ISNUMBER(#REF!),IF(#REF!&gt;$M$2,$M$2,IF(#REF!&lt;$O$2,$O$2,#REF!)),":")</f>
        <v>:</v>
      </c>
      <c r="J7" s="5" t="str">
        <f t="shared" ref="J7" si="24">IF(ISNUMBER(#REF!),IF(#REF!&gt;$M$2,$M$2,IF(#REF!&lt;$O$2,$O$2,#REF!)),":")</f>
        <v>:</v>
      </c>
      <c r="L7" s="1" t="s">
        <v>2</v>
      </c>
      <c r="M7" s="5" t="str">
        <f t="shared" si="0"/>
        <v>:</v>
      </c>
      <c r="N7" s="5" t="str">
        <f t="shared" si="0"/>
        <v>:</v>
      </c>
      <c r="O7" s="5" t="str">
        <f t="shared" si="0"/>
        <v>:</v>
      </c>
      <c r="P7" s="5" t="str">
        <f t="shared" si="0"/>
        <v>:</v>
      </c>
      <c r="Q7" s="5" t="str">
        <f t="shared" si="0"/>
        <v>:</v>
      </c>
      <c r="R7" s="5" t="str">
        <f t="shared" si="0"/>
        <v>:</v>
      </c>
      <c r="S7" s="5" t="str">
        <f t="shared" si="0"/>
        <v>:</v>
      </c>
      <c r="T7" s="5" t="str">
        <f t="shared" si="0"/>
        <v>:</v>
      </c>
      <c r="V7" s="1" t="s">
        <v>2</v>
      </c>
      <c r="W7" s="5" t="str">
        <f t="shared" si="1"/>
        <v>:</v>
      </c>
      <c r="X7" s="5" t="str">
        <f t="shared" si="2"/>
        <v>:</v>
      </c>
      <c r="Y7" s="5" t="str">
        <f t="shared" si="3"/>
        <v>:</v>
      </c>
      <c r="Z7" s="5" t="str">
        <f t="shared" si="4"/>
        <v>:</v>
      </c>
      <c r="AA7" s="5" t="str">
        <f t="shared" si="5"/>
        <v>:</v>
      </c>
      <c r="AB7" s="5" t="str">
        <f t="shared" si="6"/>
        <v>:</v>
      </c>
      <c r="AC7" s="5" t="str">
        <f t="shared" si="7"/>
        <v>:</v>
      </c>
      <c r="AD7" s="5" t="str">
        <f t="shared" si="8"/>
        <v>:</v>
      </c>
      <c r="AF7" s="1" t="s">
        <v>2</v>
      </c>
      <c r="AG7" s="5" t="str">
        <f t="shared" si="9"/>
        <v>:</v>
      </c>
      <c r="AH7" s="5" t="str">
        <f t="shared" si="10"/>
        <v>:</v>
      </c>
      <c r="AI7" s="5" t="str">
        <f t="shared" si="11"/>
        <v>:</v>
      </c>
      <c r="AJ7" s="5" t="str">
        <f t="shared" si="12"/>
        <v>:</v>
      </c>
      <c r="AK7" s="5" t="str">
        <f t="shared" si="13"/>
        <v>:</v>
      </c>
      <c r="AL7" s="5" t="str">
        <f t="shared" si="14"/>
        <v>:</v>
      </c>
      <c r="AM7" s="5" t="str">
        <f t="shared" si="15"/>
        <v>:</v>
      </c>
      <c r="AN7" s="5" t="str">
        <f t="shared" si="16"/>
        <v>:</v>
      </c>
    </row>
    <row r="8" spans="1:40">
      <c r="A8" s="1" t="s">
        <v>3</v>
      </c>
      <c r="B8" s="1" t="s">
        <v>31</v>
      </c>
      <c r="C8" s="5">
        <v>0.79382504769667428</v>
      </c>
      <c r="D8" s="5">
        <v>0.78324351236735978</v>
      </c>
      <c r="E8" s="5">
        <v>0.79697462645671391</v>
      </c>
      <c r="F8" s="5">
        <v>0.78976344001633147</v>
      </c>
      <c r="G8" s="5">
        <v>0.79667214599617564</v>
      </c>
      <c r="H8" s="5">
        <v>0.80036722578983155</v>
      </c>
      <c r="I8" s="5">
        <v>0.86279422233344993</v>
      </c>
      <c r="J8" s="5">
        <v>0.75744595392605574</v>
      </c>
      <c r="L8" s="1" t="s">
        <v>3</v>
      </c>
      <c r="M8" s="5">
        <f t="shared" si="0"/>
        <v>0.79382504769667428</v>
      </c>
      <c r="N8" s="5">
        <f t="shared" si="0"/>
        <v>0.78324351236735978</v>
      </c>
      <c r="O8" s="5">
        <f t="shared" si="0"/>
        <v>0.79697462645671391</v>
      </c>
      <c r="P8" s="5">
        <f t="shared" si="0"/>
        <v>0.78976344001633147</v>
      </c>
      <c r="Q8" s="5">
        <f t="shared" si="0"/>
        <v>0.79667214599617564</v>
      </c>
      <c r="R8" s="5">
        <f t="shared" si="0"/>
        <v>0.80036722578983155</v>
      </c>
      <c r="S8" s="5">
        <f t="shared" si="0"/>
        <v>0.86279422233344993</v>
      </c>
      <c r="T8" s="5">
        <f t="shared" si="0"/>
        <v>0.75744595392605574</v>
      </c>
      <c r="V8" s="1" t="s">
        <v>3</v>
      </c>
      <c r="W8" s="5">
        <f t="shared" si="1"/>
        <v>0.79382504769667428</v>
      </c>
      <c r="X8" s="5">
        <f t="shared" si="2"/>
        <v>0.78324351236735978</v>
      </c>
      <c r="Y8" s="5">
        <f t="shared" si="3"/>
        <v>0.79697462645671391</v>
      </c>
      <c r="Z8" s="5">
        <f t="shared" si="4"/>
        <v>0.78976344001633147</v>
      </c>
      <c r="AA8" s="5">
        <f t="shared" si="5"/>
        <v>0.79667214599617564</v>
      </c>
      <c r="AB8" s="5">
        <f t="shared" si="6"/>
        <v>0.80036722578983155</v>
      </c>
      <c r="AC8" s="5">
        <f t="shared" si="7"/>
        <v>0.86279422233344993</v>
      </c>
      <c r="AD8" s="5">
        <f t="shared" si="8"/>
        <v>0.75744595392605574</v>
      </c>
      <c r="AF8" s="1" t="s">
        <v>3</v>
      </c>
      <c r="AG8" s="5">
        <f t="shared" si="9"/>
        <v>0.81675856964245397</v>
      </c>
      <c r="AH8" s="5">
        <f t="shared" si="10"/>
        <v>0.80273755899688148</v>
      </c>
      <c r="AI8" s="5">
        <f t="shared" si="11"/>
        <v>0.82093190327970467</v>
      </c>
      <c r="AJ8" s="5">
        <f t="shared" si="12"/>
        <v>0.81137675663026654</v>
      </c>
      <c r="AK8" s="5">
        <f t="shared" si="13"/>
        <v>0.82053110305315013</v>
      </c>
      <c r="AL8" s="5">
        <f t="shared" si="14"/>
        <v>0.82542725011600226</v>
      </c>
      <c r="AM8" s="5">
        <f t="shared" si="15"/>
        <v>0.90814583072540989</v>
      </c>
      <c r="AN8" s="5">
        <f t="shared" si="16"/>
        <v>0.76855463276941338</v>
      </c>
    </row>
    <row r="9" spans="1:40">
      <c r="A9" s="1" t="s">
        <v>4</v>
      </c>
      <c r="B9" s="1" t="s">
        <v>32</v>
      </c>
      <c r="C9" s="5">
        <v>0.17742442732334404</v>
      </c>
      <c r="D9" s="5">
        <v>0.17747696077300312</v>
      </c>
      <c r="E9" s="5">
        <v>0.20760953016889966</v>
      </c>
      <c r="F9" s="5">
        <v>0.21040501316928972</v>
      </c>
      <c r="G9" s="5">
        <v>0.2201721696170747</v>
      </c>
      <c r="H9" s="5">
        <v>0.20655805608938888</v>
      </c>
      <c r="I9" s="5">
        <v>0.19751217350409533</v>
      </c>
      <c r="J9" s="5">
        <v>0.19751217350409533</v>
      </c>
      <c r="L9" s="1" t="s">
        <v>4</v>
      </c>
      <c r="M9" s="5">
        <f t="shared" si="0"/>
        <v>0.17742442732334404</v>
      </c>
      <c r="N9" s="5">
        <f t="shared" si="0"/>
        <v>0.17747696077300312</v>
      </c>
      <c r="O9" s="5">
        <f t="shared" si="0"/>
        <v>0.20760953016889966</v>
      </c>
      <c r="P9" s="5">
        <f t="shared" si="0"/>
        <v>0.21040501316928972</v>
      </c>
      <c r="Q9" s="5">
        <f t="shared" si="0"/>
        <v>0.2201721696170747</v>
      </c>
      <c r="R9" s="5">
        <f t="shared" si="0"/>
        <v>0.20655805608938888</v>
      </c>
      <c r="S9" s="5">
        <f t="shared" si="0"/>
        <v>0.19751217350409533</v>
      </c>
      <c r="T9" s="5">
        <f t="shared" si="0"/>
        <v>0.19751217350409533</v>
      </c>
      <c r="V9" s="1" t="s">
        <v>4</v>
      </c>
      <c r="W9" s="5">
        <f t="shared" si="1"/>
        <v>0.17742442732334404</v>
      </c>
      <c r="X9" s="5">
        <f t="shared" si="2"/>
        <v>0.17747696077300312</v>
      </c>
      <c r="Y9" s="5">
        <f t="shared" si="3"/>
        <v>0.20760953016889966</v>
      </c>
      <c r="Z9" s="5">
        <f t="shared" si="4"/>
        <v>0.21040501316928972</v>
      </c>
      <c r="AA9" s="5">
        <f t="shared" si="5"/>
        <v>0.2201721696170747</v>
      </c>
      <c r="AB9" s="5">
        <f t="shared" si="6"/>
        <v>0.20655805608938888</v>
      </c>
      <c r="AC9" s="5">
        <f t="shared" si="7"/>
        <v>0.19751217350409533</v>
      </c>
      <c r="AD9" s="5">
        <f t="shared" si="8"/>
        <v>0.19751217350409533</v>
      </c>
      <c r="AF9" s="1" t="s">
        <v>4</v>
      </c>
      <c r="AG9" s="5">
        <f t="shared" si="9"/>
        <v>0</v>
      </c>
      <c r="AH9" s="5">
        <f t="shared" si="10"/>
        <v>6.9609185623382161E-5</v>
      </c>
      <c r="AI9" s="5">
        <f t="shared" si="11"/>
        <v>3.9996620071073949E-2</v>
      </c>
      <c r="AJ9" s="5">
        <f t="shared" si="12"/>
        <v>4.3700760886953592E-2</v>
      </c>
      <c r="AK9" s="5">
        <f t="shared" si="13"/>
        <v>5.6642682854740251E-2</v>
      </c>
      <c r="AL9" s="5">
        <f t="shared" si="14"/>
        <v>3.8603369582978726E-2</v>
      </c>
      <c r="AM9" s="5">
        <f t="shared" si="15"/>
        <v>2.6617167951573605E-2</v>
      </c>
      <c r="AN9" s="5">
        <f t="shared" si="16"/>
        <v>2.6617167951573605E-2</v>
      </c>
    </row>
    <row r="10" spans="1:40">
      <c r="A10" s="1" t="s">
        <v>5</v>
      </c>
      <c r="B10" s="1" t="s">
        <v>33</v>
      </c>
      <c r="C10" s="5">
        <v>0.45916150102453046</v>
      </c>
      <c r="D10" s="5">
        <v>0.47738922901694414</v>
      </c>
      <c r="E10" s="5">
        <v>0.47331354399298708</v>
      </c>
      <c r="F10" s="5">
        <v>0.47424646409530358</v>
      </c>
      <c r="G10" s="5">
        <v>0.48344353538868579</v>
      </c>
      <c r="H10" s="5">
        <v>0.48344353538868579</v>
      </c>
      <c r="I10" s="5">
        <v>0.48344353538868579</v>
      </c>
      <c r="J10" s="5">
        <v>0.48344353538868579</v>
      </c>
      <c r="L10" s="1" t="s">
        <v>5</v>
      </c>
      <c r="M10" s="5">
        <f t="shared" si="0"/>
        <v>0.45916150102453046</v>
      </c>
      <c r="N10" s="5">
        <f t="shared" si="0"/>
        <v>0.47738922901694414</v>
      </c>
      <c r="O10" s="5">
        <f t="shared" si="0"/>
        <v>0.47331354399298708</v>
      </c>
      <c r="P10" s="5">
        <f t="shared" si="0"/>
        <v>0.47424646409530358</v>
      </c>
      <c r="Q10" s="5">
        <f t="shared" si="0"/>
        <v>0.48344353538868579</v>
      </c>
      <c r="R10" s="5">
        <f t="shared" si="0"/>
        <v>0.48344353538868579</v>
      </c>
      <c r="S10" s="5">
        <f t="shared" si="0"/>
        <v>0.48344353538868579</v>
      </c>
      <c r="T10" s="5">
        <f t="shared" si="0"/>
        <v>0.48344353538868579</v>
      </c>
      <c r="V10" s="1" t="s">
        <v>5</v>
      </c>
      <c r="W10" s="5">
        <f t="shared" si="1"/>
        <v>0.45916150102453046</v>
      </c>
      <c r="X10" s="5">
        <f t="shared" si="2"/>
        <v>0.47738922901694414</v>
      </c>
      <c r="Y10" s="5">
        <f t="shared" si="3"/>
        <v>0.47331354399298708</v>
      </c>
      <c r="Z10" s="5">
        <f t="shared" si="4"/>
        <v>0.47424646409530358</v>
      </c>
      <c r="AA10" s="5">
        <f t="shared" si="5"/>
        <v>0.48344353538868579</v>
      </c>
      <c r="AB10" s="5">
        <f t="shared" si="6"/>
        <v>0.48344353538868579</v>
      </c>
      <c r="AC10" s="5">
        <f t="shared" si="7"/>
        <v>0.48344353538868579</v>
      </c>
      <c r="AD10" s="5">
        <f t="shared" si="8"/>
        <v>0.48344353538868579</v>
      </c>
      <c r="AF10" s="1" t="s">
        <v>5</v>
      </c>
      <c r="AG10" s="5">
        <f t="shared" si="9"/>
        <v>0.37331430521932657</v>
      </c>
      <c r="AH10" s="5">
        <f t="shared" si="10"/>
        <v>0.39746686534150594</v>
      </c>
      <c r="AI10" s="5">
        <f t="shared" si="11"/>
        <v>0.39206639921532949</v>
      </c>
      <c r="AJ10" s="5">
        <f t="shared" si="12"/>
        <v>0.39330256034686306</v>
      </c>
      <c r="AK10" s="5">
        <f t="shared" si="13"/>
        <v>0.40548909382233705</v>
      </c>
      <c r="AL10" s="5">
        <f t="shared" si="14"/>
        <v>0.40548909382233705</v>
      </c>
      <c r="AM10" s="5">
        <f t="shared" si="15"/>
        <v>0.40548909382233705</v>
      </c>
      <c r="AN10" s="5">
        <f t="shared" si="16"/>
        <v>0.40548909382233705</v>
      </c>
    </row>
    <row r="11" spans="1:40">
      <c r="A11" s="1" t="s">
        <v>6</v>
      </c>
      <c r="B11" s="1" t="s">
        <v>34</v>
      </c>
      <c r="C11" s="5">
        <v>0.44061</v>
      </c>
      <c r="D11" s="5">
        <v>0.43154000000000003</v>
      </c>
      <c r="E11" s="5">
        <v>0.41564000000000001</v>
      </c>
      <c r="F11" s="5">
        <v>0.42092000000000002</v>
      </c>
      <c r="G11" s="5">
        <v>0.41265000000000002</v>
      </c>
      <c r="H11" s="5">
        <v>0.41265000000000002</v>
      </c>
      <c r="I11" s="5">
        <v>0.41265000000000002</v>
      </c>
      <c r="J11" s="5">
        <v>0.41265000000000002</v>
      </c>
      <c r="L11" s="1" t="s">
        <v>6</v>
      </c>
      <c r="M11" s="5">
        <f t="shared" si="0"/>
        <v>0.44061</v>
      </c>
      <c r="N11" s="5">
        <f t="shared" si="0"/>
        <v>0.43154000000000003</v>
      </c>
      <c r="O11" s="5">
        <f t="shared" si="0"/>
        <v>0.41564000000000001</v>
      </c>
      <c r="P11" s="5">
        <f t="shared" si="0"/>
        <v>0.42092000000000002</v>
      </c>
      <c r="Q11" s="5">
        <f t="shared" si="0"/>
        <v>0.41265000000000002</v>
      </c>
      <c r="R11" s="5">
        <f t="shared" si="0"/>
        <v>0.41265000000000002</v>
      </c>
      <c r="S11" s="5">
        <f t="shared" si="0"/>
        <v>0.41265000000000002</v>
      </c>
      <c r="T11" s="5">
        <f t="shared" si="0"/>
        <v>0.41265000000000002</v>
      </c>
      <c r="V11" s="1" t="s">
        <v>6</v>
      </c>
      <c r="W11" s="5">
        <f t="shared" si="1"/>
        <v>0.44061</v>
      </c>
      <c r="X11" s="5">
        <f t="shared" si="2"/>
        <v>0.43154000000000003</v>
      </c>
      <c r="Y11" s="5">
        <f t="shared" si="3"/>
        <v>0.41564000000000001</v>
      </c>
      <c r="Z11" s="5">
        <f t="shared" si="4"/>
        <v>0.42092000000000002</v>
      </c>
      <c r="AA11" s="5">
        <f t="shared" si="5"/>
        <v>0.41265000000000002</v>
      </c>
      <c r="AB11" s="5">
        <f t="shared" si="6"/>
        <v>0.41265000000000002</v>
      </c>
      <c r="AC11" s="5">
        <f t="shared" si="7"/>
        <v>0.41265000000000002</v>
      </c>
      <c r="AD11" s="5">
        <f t="shared" si="8"/>
        <v>0.41265000000000002</v>
      </c>
      <c r="AF11" s="1" t="s">
        <v>6</v>
      </c>
      <c r="AG11" s="5">
        <f t="shared" si="9"/>
        <v>0.34873273125475313</v>
      </c>
      <c r="AH11" s="5">
        <f t="shared" si="10"/>
        <v>0.3367145729632019</v>
      </c>
      <c r="AI11" s="5">
        <f t="shared" si="11"/>
        <v>0.31564635721505807</v>
      </c>
      <c r="AJ11" s="5">
        <f t="shared" si="12"/>
        <v>0.32264259489746056</v>
      </c>
      <c r="AK11" s="5">
        <f t="shared" si="13"/>
        <v>0.31168447261839455</v>
      </c>
      <c r="AL11" s="5">
        <f t="shared" si="14"/>
        <v>0.31168447261839455</v>
      </c>
      <c r="AM11" s="5">
        <f t="shared" si="15"/>
        <v>0.31168447261839455</v>
      </c>
      <c r="AN11" s="5">
        <f t="shared" si="16"/>
        <v>0.31168447261839455</v>
      </c>
    </row>
    <row r="12" spans="1:40">
      <c r="A12" s="1" t="s">
        <v>8</v>
      </c>
      <c r="B12" s="1" t="s">
        <v>35</v>
      </c>
      <c r="C12" s="5">
        <v>0.70401803354207992</v>
      </c>
      <c r="D12" s="5">
        <v>0.65387170993265631</v>
      </c>
      <c r="E12" s="5">
        <v>0.61717698028123058</v>
      </c>
      <c r="F12" s="5">
        <v>0.62777264484073536</v>
      </c>
      <c r="G12" s="5">
        <v>0.62168952056311721</v>
      </c>
      <c r="H12" s="5">
        <v>0.62767345604351077</v>
      </c>
      <c r="I12" s="5">
        <v>0.6530649117834304</v>
      </c>
      <c r="J12" s="5">
        <v>0.66668438363076277</v>
      </c>
      <c r="L12" s="1" t="s">
        <v>8</v>
      </c>
      <c r="M12" s="5">
        <f t="shared" ref="M12:T12" si="25">IF(ISNUMBER(C12),IF(C12&gt;$M$2,$M$2,IF(C12&lt;$O$2,$O$2,C12)),":")</f>
        <v>0.70401803354207992</v>
      </c>
      <c r="N12" s="5">
        <f t="shared" si="25"/>
        <v>0.65387170993265631</v>
      </c>
      <c r="O12" s="5">
        <f t="shared" si="25"/>
        <v>0.61717698028123058</v>
      </c>
      <c r="P12" s="5">
        <f t="shared" si="25"/>
        <v>0.62777264484073536</v>
      </c>
      <c r="Q12" s="5">
        <f t="shared" si="25"/>
        <v>0.62168952056311721</v>
      </c>
      <c r="R12" s="5">
        <f t="shared" si="25"/>
        <v>0.62767345604351077</v>
      </c>
      <c r="S12" s="5">
        <f t="shared" si="25"/>
        <v>0.6530649117834304</v>
      </c>
      <c r="T12" s="5">
        <f t="shared" si="25"/>
        <v>0.66668438363076277</v>
      </c>
      <c r="V12" s="1" t="s">
        <v>8</v>
      </c>
      <c r="W12" s="5">
        <f t="shared" si="1"/>
        <v>0.70401803354207992</v>
      </c>
      <c r="X12" s="5">
        <f t="shared" si="2"/>
        <v>0.65387170993265631</v>
      </c>
      <c r="Y12" s="5">
        <f t="shared" si="3"/>
        <v>0.61717698028123058</v>
      </c>
      <c r="Z12" s="5">
        <f t="shared" si="4"/>
        <v>0.62777264484073536</v>
      </c>
      <c r="AA12" s="5">
        <f t="shared" si="5"/>
        <v>0.62168952056311721</v>
      </c>
      <c r="AB12" s="5">
        <f t="shared" si="6"/>
        <v>0.62767345604351077</v>
      </c>
      <c r="AC12" s="5">
        <f t="shared" si="7"/>
        <v>0.6530649117834304</v>
      </c>
      <c r="AD12" s="5">
        <f t="shared" si="8"/>
        <v>0.66668438363076277</v>
      </c>
      <c r="AF12" s="1" t="s">
        <v>8</v>
      </c>
      <c r="AG12" s="5">
        <f t="shared" si="9"/>
        <v>0.6977602331704037</v>
      </c>
      <c r="AH12" s="5">
        <f t="shared" si="10"/>
        <v>0.63131409702074492</v>
      </c>
      <c r="AI12" s="5">
        <f t="shared" si="11"/>
        <v>0.58269192839709405</v>
      </c>
      <c r="AJ12" s="5">
        <f t="shared" si="12"/>
        <v>0.59673166090870466</v>
      </c>
      <c r="AK12" s="5">
        <f t="shared" si="13"/>
        <v>0.58867124740533161</v>
      </c>
      <c r="AL12" s="5">
        <f t="shared" si="14"/>
        <v>0.59660023128733819</v>
      </c>
      <c r="AM12" s="5">
        <f t="shared" si="15"/>
        <v>0.63024505315451251</v>
      </c>
      <c r="AN12" s="5">
        <f t="shared" si="16"/>
        <v>0.64829146644101376</v>
      </c>
    </row>
    <row r="13" spans="1:40">
      <c r="A13" s="1" t="s">
        <v>7</v>
      </c>
      <c r="B13" s="1" t="s">
        <v>36</v>
      </c>
      <c r="C13" s="5">
        <v>0.82623094793371599</v>
      </c>
      <c r="D13" s="5">
        <v>0.82895150306956422</v>
      </c>
      <c r="E13" s="5">
        <v>0.82448204120039081</v>
      </c>
      <c r="F13" s="5">
        <v>0.82324202393056778</v>
      </c>
      <c r="G13" s="5">
        <v>0.82639751668803263</v>
      </c>
      <c r="H13" s="5">
        <v>0.84540312094878134</v>
      </c>
      <c r="I13" s="5">
        <v>0.91517450788962407</v>
      </c>
      <c r="J13" s="5">
        <v>0.93211576853959488</v>
      </c>
      <c r="L13" s="1" t="s">
        <v>7</v>
      </c>
      <c r="M13" s="5">
        <f t="shared" si="0"/>
        <v>0.82623094793371599</v>
      </c>
      <c r="N13" s="5">
        <f t="shared" si="0"/>
        <v>0.82895150306956422</v>
      </c>
      <c r="O13" s="5">
        <f t="shared" si="0"/>
        <v>0.82448204120039081</v>
      </c>
      <c r="P13" s="5">
        <f t="shared" si="0"/>
        <v>0.82324202393056778</v>
      </c>
      <c r="Q13" s="5">
        <f t="shared" si="0"/>
        <v>0.82639751668803263</v>
      </c>
      <c r="R13" s="5">
        <f t="shared" si="0"/>
        <v>0.84540312094878134</v>
      </c>
      <c r="S13" s="5">
        <f t="shared" si="0"/>
        <v>0.91517450788962407</v>
      </c>
      <c r="T13" s="5">
        <f t="shared" si="0"/>
        <v>0.93211576853959488</v>
      </c>
      <c r="V13" s="1" t="s">
        <v>7</v>
      </c>
      <c r="W13" s="5">
        <f t="shared" si="1"/>
        <v>0.82623094793371599</v>
      </c>
      <c r="X13" s="5">
        <f t="shared" si="2"/>
        <v>0.82895150306956422</v>
      </c>
      <c r="Y13" s="5">
        <f t="shared" si="3"/>
        <v>0.82448204120039081</v>
      </c>
      <c r="Z13" s="5">
        <f t="shared" si="4"/>
        <v>0.82324202393056778</v>
      </c>
      <c r="AA13" s="5">
        <f t="shared" si="5"/>
        <v>0.82639751668803263</v>
      </c>
      <c r="AB13" s="5">
        <f t="shared" si="6"/>
        <v>0.84540312094878134</v>
      </c>
      <c r="AC13" s="5">
        <f t="shared" si="7"/>
        <v>0.91517450788962407</v>
      </c>
      <c r="AD13" s="5">
        <f t="shared" si="8"/>
        <v>0.93211576853959488</v>
      </c>
      <c r="AF13" s="1" t="s">
        <v>7</v>
      </c>
      <c r="AG13" s="5">
        <f t="shared" si="9"/>
        <v>0.85969784622778855</v>
      </c>
      <c r="AH13" s="5">
        <f t="shared" si="10"/>
        <v>0.86330270425022704</v>
      </c>
      <c r="AI13" s="5">
        <f t="shared" si="11"/>
        <v>0.85738046607803542</v>
      </c>
      <c r="AJ13" s="5">
        <f t="shared" si="12"/>
        <v>0.85573738737539029</v>
      </c>
      <c r="AK13" s="5">
        <f t="shared" si="13"/>
        <v>0.85991855732545164</v>
      </c>
      <c r="AL13" s="5">
        <f t="shared" si="14"/>
        <v>0.885101838519747</v>
      </c>
      <c r="AM13" s="5">
        <f t="shared" si="15"/>
        <v>0.97755206701766517</v>
      </c>
      <c r="AN13" s="5">
        <f t="shared" si="16"/>
        <v>1</v>
      </c>
    </row>
    <row r="14" spans="1:40">
      <c r="A14" s="1" t="s">
        <v>11</v>
      </c>
      <c r="B14" s="1" t="s">
        <v>37</v>
      </c>
      <c r="C14" s="5">
        <v>0.35319886340705497</v>
      </c>
      <c r="D14" s="5">
        <v>0.34550477153981385</v>
      </c>
      <c r="E14" s="5">
        <v>0.29776440530738757</v>
      </c>
      <c r="F14" s="5">
        <v>0.2507999283688111</v>
      </c>
      <c r="G14" s="5">
        <v>0.23880507807796378</v>
      </c>
      <c r="H14" s="5">
        <v>0.21852778251644167</v>
      </c>
      <c r="I14" s="5">
        <v>0.22866348366671285</v>
      </c>
      <c r="J14" s="5">
        <v>0.22866348366671285</v>
      </c>
      <c r="L14" s="1" t="s">
        <v>11</v>
      </c>
      <c r="M14" s="5">
        <f t="shared" si="0"/>
        <v>0.35319886340705497</v>
      </c>
      <c r="N14" s="5">
        <f t="shared" si="0"/>
        <v>0.34550477153981385</v>
      </c>
      <c r="O14" s="5">
        <f t="shared" si="0"/>
        <v>0.29776440530738757</v>
      </c>
      <c r="P14" s="5">
        <f t="shared" si="0"/>
        <v>0.2507999283688111</v>
      </c>
      <c r="Q14" s="5">
        <f t="shared" si="0"/>
        <v>0.23880507807796378</v>
      </c>
      <c r="R14" s="5">
        <f t="shared" si="0"/>
        <v>0.21852778251644167</v>
      </c>
      <c r="S14" s="5">
        <f t="shared" si="0"/>
        <v>0.22866348366671285</v>
      </c>
      <c r="T14" s="5">
        <f t="shared" si="0"/>
        <v>0.22866348366671285</v>
      </c>
      <c r="V14" s="1" t="s">
        <v>11</v>
      </c>
      <c r="W14" s="5">
        <f t="shared" si="1"/>
        <v>0.35319886340705497</v>
      </c>
      <c r="X14" s="5">
        <f t="shared" si="2"/>
        <v>0.34550477153981385</v>
      </c>
      <c r="Y14" s="5">
        <f t="shared" si="3"/>
        <v>0.29776440530738757</v>
      </c>
      <c r="Z14" s="5">
        <f t="shared" si="4"/>
        <v>0.2507999283688111</v>
      </c>
      <c r="AA14" s="5">
        <f t="shared" si="5"/>
        <v>0.23880507807796378</v>
      </c>
      <c r="AB14" s="5">
        <f t="shared" si="6"/>
        <v>0.21852778251644167</v>
      </c>
      <c r="AC14" s="5">
        <f t="shared" si="7"/>
        <v>0.22866348366671285</v>
      </c>
      <c r="AD14" s="5">
        <f t="shared" si="8"/>
        <v>0.22866348366671285</v>
      </c>
      <c r="AF14" s="1" t="s">
        <v>11</v>
      </c>
      <c r="AG14" s="5">
        <f t="shared" si="9"/>
        <v>0.23290904040376972</v>
      </c>
      <c r="AH14" s="5">
        <f t="shared" si="10"/>
        <v>0.22271402232546314</v>
      </c>
      <c r="AI14" s="5">
        <f t="shared" si="11"/>
        <v>0.15945588800595642</v>
      </c>
      <c r="AJ14" s="5">
        <f t="shared" si="12"/>
        <v>9.7225841927927839E-2</v>
      </c>
      <c r="AK14" s="5">
        <f t="shared" si="13"/>
        <v>8.1332125337094066E-2</v>
      </c>
      <c r="AL14" s="5">
        <f t="shared" si="14"/>
        <v>5.4463795923318785E-2</v>
      </c>
      <c r="AM14" s="5">
        <f t="shared" si="15"/>
        <v>6.789405621216299E-2</v>
      </c>
      <c r="AN14" s="5">
        <f t="shared" si="16"/>
        <v>6.789405621216299E-2</v>
      </c>
    </row>
    <row r="15" spans="1:40">
      <c r="A15" s="1" t="s">
        <v>9</v>
      </c>
      <c r="B15" s="1" t="s">
        <v>38</v>
      </c>
      <c r="C15" s="5">
        <v>0.6635466748395662</v>
      </c>
      <c r="D15" s="5">
        <v>0.65528314448465763</v>
      </c>
      <c r="E15" s="5">
        <v>0.64348391498823276</v>
      </c>
      <c r="F15" s="5">
        <v>0.64301911498476405</v>
      </c>
      <c r="G15" s="5">
        <v>0.65794388736446374</v>
      </c>
      <c r="H15" s="5">
        <v>0.66857097636702834</v>
      </c>
      <c r="I15" s="5">
        <v>0.70028338393523337</v>
      </c>
      <c r="J15" s="5">
        <v>0.6470618738146352</v>
      </c>
      <c r="L15" s="1" t="s">
        <v>9</v>
      </c>
      <c r="M15" s="5">
        <f t="shared" si="0"/>
        <v>0.6635466748395662</v>
      </c>
      <c r="N15" s="5">
        <f t="shared" si="0"/>
        <v>0.65528314448465763</v>
      </c>
      <c r="O15" s="5">
        <f t="shared" si="0"/>
        <v>0.64348391498823276</v>
      </c>
      <c r="P15" s="5">
        <f t="shared" si="0"/>
        <v>0.64301911498476405</v>
      </c>
      <c r="Q15" s="5">
        <f t="shared" si="0"/>
        <v>0.65794388736446374</v>
      </c>
      <c r="R15" s="5">
        <f t="shared" si="0"/>
        <v>0.66857097636702834</v>
      </c>
      <c r="S15" s="5">
        <f t="shared" si="0"/>
        <v>0.70028338393523337</v>
      </c>
      <c r="T15" s="5">
        <f t="shared" si="0"/>
        <v>0.6470618738146352</v>
      </c>
      <c r="V15" s="1" t="s">
        <v>9</v>
      </c>
      <c r="W15" s="5">
        <f t="shared" si="1"/>
        <v>0.6635466748395662</v>
      </c>
      <c r="X15" s="5">
        <f t="shared" si="2"/>
        <v>0.65528314448465763</v>
      </c>
      <c r="Y15" s="5">
        <f t="shared" si="3"/>
        <v>0.64348391498823276</v>
      </c>
      <c r="Z15" s="5">
        <f t="shared" si="4"/>
        <v>0.64301911498476405</v>
      </c>
      <c r="AA15" s="5">
        <f t="shared" si="5"/>
        <v>0.65794388736446374</v>
      </c>
      <c r="AB15" s="5">
        <f t="shared" si="6"/>
        <v>0.66857097636702834</v>
      </c>
      <c r="AC15" s="5">
        <f t="shared" si="7"/>
        <v>0.70028338393523337</v>
      </c>
      <c r="AD15" s="5">
        <f t="shared" si="8"/>
        <v>0.6470618738146352</v>
      </c>
      <c r="AF15" s="1" t="s">
        <v>9</v>
      </c>
      <c r="AG15" s="5">
        <f t="shared" ref="AG15:AN16" si="26">IF(ISNUMBER(W15),(W15-$AI$2)/($AG$2-$AI$2),":")</f>
        <v>0.64413386104681392</v>
      </c>
      <c r="AH15" s="5">
        <f t="shared" si="26"/>
        <v>0.6331843113387291</v>
      </c>
      <c r="AI15" s="5">
        <f t="shared" si="26"/>
        <v>0.61754980110649371</v>
      </c>
      <c r="AJ15" s="5">
        <f t="shared" si="26"/>
        <v>0.61693392017864368</v>
      </c>
      <c r="AK15" s="5">
        <f t="shared" si="26"/>
        <v>0.63670991542942668</v>
      </c>
      <c r="AL15" s="5">
        <f t="shared" si="26"/>
        <v>0.65079128674268194</v>
      </c>
      <c r="AM15" s="5">
        <f t="shared" si="26"/>
        <v>0.69281165432381475</v>
      </c>
      <c r="AN15" s="5">
        <f t="shared" si="26"/>
        <v>0.62229075761546371</v>
      </c>
    </row>
    <row r="16" spans="1:40">
      <c r="A16" s="1" t="s">
        <v>10</v>
      </c>
      <c r="B16" s="1" t="s">
        <v>39</v>
      </c>
      <c r="C16" s="5">
        <v>0.40141526273861433</v>
      </c>
      <c r="D16" s="5">
        <v>0.43533444773574637</v>
      </c>
      <c r="E16" s="5">
        <v>0.45638471258103158</v>
      </c>
      <c r="F16" s="5">
        <v>0.46521388924525664</v>
      </c>
      <c r="G16" s="5">
        <v>0.42779775007216025</v>
      </c>
      <c r="H16" s="5">
        <v>0.43860794033661887</v>
      </c>
      <c r="I16" s="5">
        <v>0.43860794033661887</v>
      </c>
      <c r="J16" s="5">
        <v>0.43860794033661887</v>
      </c>
      <c r="L16" s="1" t="s">
        <v>10</v>
      </c>
      <c r="M16" s="5">
        <f t="shared" si="0"/>
        <v>0.40141526273861433</v>
      </c>
      <c r="N16" s="5">
        <f t="shared" si="0"/>
        <v>0.43533444773574637</v>
      </c>
      <c r="O16" s="5">
        <f t="shared" si="0"/>
        <v>0.45638471258103158</v>
      </c>
      <c r="P16" s="5">
        <f t="shared" si="0"/>
        <v>0.46521388924525664</v>
      </c>
      <c r="Q16" s="5">
        <f t="shared" si="0"/>
        <v>0.42779775007216025</v>
      </c>
      <c r="R16" s="5">
        <f t="shared" si="0"/>
        <v>0.43860794033661887</v>
      </c>
      <c r="S16" s="5">
        <f t="shared" si="0"/>
        <v>0.43860794033661887</v>
      </c>
      <c r="T16" s="5">
        <f t="shared" si="0"/>
        <v>0.43860794033661887</v>
      </c>
      <c r="V16" s="1" t="s">
        <v>10</v>
      </c>
      <c r="W16" s="5">
        <f t="shared" si="1"/>
        <v>0.40141526273861433</v>
      </c>
      <c r="X16" s="5">
        <f t="shared" si="2"/>
        <v>0.43533444773574637</v>
      </c>
      <c r="Y16" s="5">
        <f t="shared" si="3"/>
        <v>0.45638471258103158</v>
      </c>
      <c r="Z16" s="5">
        <f t="shared" si="4"/>
        <v>0.46521388924525664</v>
      </c>
      <c r="AA16" s="5">
        <f t="shared" si="5"/>
        <v>0.42779775007216025</v>
      </c>
      <c r="AB16" s="5">
        <f t="shared" si="6"/>
        <v>0.43860794033661887</v>
      </c>
      <c r="AC16" s="5">
        <f t="shared" si="7"/>
        <v>0.43860794033661887</v>
      </c>
      <c r="AD16" s="5">
        <f t="shared" si="8"/>
        <v>0.43860794033661887</v>
      </c>
      <c r="AF16" s="1" t="s">
        <v>10</v>
      </c>
      <c r="AG16" s="5">
        <f t="shared" si="26"/>
        <v>0.29679794000854648</v>
      </c>
      <c r="AH16" s="5">
        <f t="shared" si="26"/>
        <v>0.34174238702243204</v>
      </c>
      <c r="AI16" s="5">
        <f t="shared" si="26"/>
        <v>0.36963493553287463</v>
      </c>
      <c r="AJ16" s="5">
        <f t="shared" si="26"/>
        <v>0.38133399206371549</v>
      </c>
      <c r="AK16" s="5">
        <f t="shared" si="26"/>
        <v>0.33175592334916387</v>
      </c>
      <c r="AL16" s="5">
        <f t="shared" si="26"/>
        <v>0.34607991207684302</v>
      </c>
      <c r="AM16" s="5">
        <f t="shared" si="26"/>
        <v>0.34607991207684302</v>
      </c>
      <c r="AN16" s="5">
        <f t="shared" si="26"/>
        <v>0.34607991207684302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DF55E-8EFC-43A7-BAF0-5ACE57DE7D15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0.29420000000000002</v>
      </c>
      <c r="N2" s="1" t="s">
        <v>22</v>
      </c>
      <c r="O2" s="5" cm="1">
        <f t="array" ref="O2">MIN(IF(C5:J16&gt;AVERAGE(C5:J16)-2*STDEVP(C5:J16),C5:J16))</f>
        <v>9.0000000000000011E-3</v>
      </c>
      <c r="V2" s="1" t="s">
        <v>23</v>
      </c>
      <c r="X2" s="4">
        <f>SKEW(M5:T16)</f>
        <v>0.1489017240525134</v>
      </c>
      <c r="AF2" s="1" t="s">
        <v>12</v>
      </c>
      <c r="AG2" s="5">
        <f>MAX(W5:AD16)</f>
        <v>0.29420000000000002</v>
      </c>
      <c r="AH2" s="1" t="s">
        <v>13</v>
      </c>
      <c r="AI2" s="5">
        <f>MIN(W5:AD16)</f>
        <v>9.0000000000000011E-3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0.15150000000000002</v>
      </c>
      <c r="D5" s="5">
        <v>0.15570000000000001</v>
      </c>
      <c r="E5" s="5">
        <v>0.16089999999999999</v>
      </c>
      <c r="F5" s="5">
        <v>0.15750000000000003</v>
      </c>
      <c r="G5" s="5">
        <v>0.16600000000000001</v>
      </c>
      <c r="H5" s="5">
        <v>0.1754</v>
      </c>
      <c r="I5" s="5">
        <v>0.17649999999999999</v>
      </c>
      <c r="J5" s="5">
        <v>0.18149999999999999</v>
      </c>
      <c r="L5" s="1" t="s">
        <v>0</v>
      </c>
      <c r="M5" s="5">
        <f t="shared" ref="M5:T16" si="0">IF(ISNUMBER(C5),IF(C5&gt;$M$2,$M$2,IF(C5&lt;$O$2,$O$2,C5)),":")</f>
        <v>0.15150000000000002</v>
      </c>
      <c r="N5" s="5">
        <f t="shared" si="0"/>
        <v>0.15570000000000001</v>
      </c>
      <c r="O5" s="5">
        <f t="shared" si="0"/>
        <v>0.16089999999999999</v>
      </c>
      <c r="P5" s="5">
        <f t="shared" si="0"/>
        <v>0.15750000000000003</v>
      </c>
      <c r="Q5" s="5">
        <f t="shared" si="0"/>
        <v>0.16600000000000001</v>
      </c>
      <c r="R5" s="5">
        <f t="shared" si="0"/>
        <v>0.1754</v>
      </c>
      <c r="S5" s="5">
        <f t="shared" si="0"/>
        <v>0.17649999999999999</v>
      </c>
      <c r="T5" s="5">
        <f t="shared" si="0"/>
        <v>0.18149999999999999</v>
      </c>
      <c r="V5" s="1" t="s">
        <v>0</v>
      </c>
      <c r="W5" s="5">
        <f t="shared" ref="W5:W16" si="1">IF(ISNUMBER(M5),IF(ABS($X$2)&gt;1,SQRT(M5),M5),":")</f>
        <v>0.15150000000000002</v>
      </c>
      <c r="X5" s="5">
        <f t="shared" ref="X5:X16" si="2">IF(ISNUMBER(N5),IF(ABS($X$2)&gt;1,SQRT(N5),N5),":")</f>
        <v>0.15570000000000001</v>
      </c>
      <c r="Y5" s="5">
        <f t="shared" ref="Y5:Y16" si="3">IF(ISNUMBER(O5),IF(ABS($X$2)&gt;1,SQRT(O5),O5),":")</f>
        <v>0.16089999999999999</v>
      </c>
      <c r="Z5" s="5">
        <f t="shared" ref="Z5:Z16" si="4">IF(ISNUMBER(P5),IF(ABS($X$2)&gt;1,SQRT(P5),P5),":")</f>
        <v>0.15750000000000003</v>
      </c>
      <c r="AA5" s="5">
        <f t="shared" ref="AA5:AA16" si="5">IF(ISNUMBER(Q5),IF(ABS($X$2)&gt;1,SQRT(Q5),Q5),":")</f>
        <v>0.16600000000000001</v>
      </c>
      <c r="AB5" s="5">
        <f t="shared" ref="AB5:AB16" si="6">IF(ISNUMBER(R5),IF(ABS($X$2)&gt;1,SQRT(R5),R5),":")</f>
        <v>0.1754</v>
      </c>
      <c r="AC5" s="5">
        <f t="shared" ref="AC5:AC16" si="7">IF(ISNUMBER(S5),IF(ABS($X$2)&gt;1,SQRT(S5),S5),":")</f>
        <v>0.17649999999999999</v>
      </c>
      <c r="AD5" s="5">
        <f t="shared" ref="AD5:AD16" si="8">IF(ISNUMBER(T5),IF(ABS($X$2)&gt;1,SQRT(T5),T5),":")</f>
        <v>0.18149999999999999</v>
      </c>
      <c r="AF5" s="1" t="s">
        <v>0</v>
      </c>
      <c r="AG5" s="5">
        <f t="shared" ref="AG5:AG14" si="9">IF(ISNUMBER(W5),(W5-$AI$2)/($AG$2-$AI$2),":")</f>
        <v>0.49964936886395517</v>
      </c>
      <c r="AH5" s="5">
        <f t="shared" ref="AH5:AH14" si="10">IF(ISNUMBER(X5),(X5-$AI$2)/($AG$2-$AI$2),":")</f>
        <v>0.51437587657784012</v>
      </c>
      <c r="AI5" s="5">
        <f t="shared" ref="AI5:AI14" si="11">IF(ISNUMBER(Y5),(Y5-$AI$2)/($AG$2-$AI$2),":")</f>
        <v>0.53260869565217384</v>
      </c>
      <c r="AJ5" s="5">
        <f t="shared" ref="AJ5:AJ14" si="12">IF(ISNUMBER(Z5),(Z5-$AI$2)/($AG$2-$AI$2),":")</f>
        <v>0.52068723702664799</v>
      </c>
      <c r="AK5" s="5">
        <f t="shared" ref="AK5:AK14" si="13">IF(ISNUMBER(AA5),(AA5-$AI$2)/($AG$2-$AI$2),":")</f>
        <v>0.55049088359046283</v>
      </c>
      <c r="AL5" s="5">
        <f t="shared" ref="AL5:AL14" si="14">IF(ISNUMBER(AB5),(AB5-$AI$2)/($AG$2-$AI$2),":")</f>
        <v>0.58345021037868161</v>
      </c>
      <c r="AM5" s="5">
        <f t="shared" ref="AM5:AM14" si="15">IF(ISNUMBER(AC5),(AC5-$AI$2)/($AG$2-$AI$2),":")</f>
        <v>0.58730715287517521</v>
      </c>
      <c r="AN5" s="5">
        <f t="shared" ref="AN5:AN14" si="16">IF(ISNUMBER(AD5),(AD5-$AI$2)/($AG$2-$AI$2),":")</f>
        <v>0.60483870967741926</v>
      </c>
    </row>
    <row r="6" spans="1:40">
      <c r="A6" s="1" t="s">
        <v>1</v>
      </c>
      <c r="B6" s="1" t="s">
        <v>29</v>
      </c>
      <c r="C6" s="5">
        <v>0.20960000000000001</v>
      </c>
      <c r="D6" s="5">
        <v>0.19500000000000001</v>
      </c>
      <c r="E6" s="5">
        <v>0.188</v>
      </c>
      <c r="F6" s="5">
        <v>0.1812</v>
      </c>
      <c r="G6" s="5">
        <v>0.1641</v>
      </c>
      <c r="H6" s="5">
        <v>0.15129999999999999</v>
      </c>
      <c r="I6" s="5">
        <v>0.14979999999999999</v>
      </c>
      <c r="J6" s="5">
        <v>0.15589999999999998</v>
      </c>
      <c r="L6" s="1" t="s">
        <v>1</v>
      </c>
      <c r="M6" s="5">
        <f t="shared" si="0"/>
        <v>0.20960000000000001</v>
      </c>
      <c r="N6" s="5">
        <f t="shared" si="0"/>
        <v>0.19500000000000001</v>
      </c>
      <c r="O6" s="5">
        <f t="shared" si="0"/>
        <v>0.188</v>
      </c>
      <c r="P6" s="5">
        <f t="shared" si="0"/>
        <v>0.1812</v>
      </c>
      <c r="Q6" s="5">
        <f t="shared" si="0"/>
        <v>0.1641</v>
      </c>
      <c r="R6" s="5">
        <f t="shared" si="0"/>
        <v>0.15129999999999999</v>
      </c>
      <c r="S6" s="5">
        <f t="shared" si="0"/>
        <v>0.14979999999999999</v>
      </c>
      <c r="T6" s="5">
        <f t="shared" si="0"/>
        <v>0.15589999999999998</v>
      </c>
      <c r="V6" s="1" t="s">
        <v>1</v>
      </c>
      <c r="W6" s="5">
        <f t="shared" si="1"/>
        <v>0.20960000000000001</v>
      </c>
      <c r="X6" s="5">
        <f t="shared" si="2"/>
        <v>0.19500000000000001</v>
      </c>
      <c r="Y6" s="5">
        <f t="shared" si="3"/>
        <v>0.188</v>
      </c>
      <c r="Z6" s="5">
        <f t="shared" si="4"/>
        <v>0.1812</v>
      </c>
      <c r="AA6" s="5">
        <f t="shared" si="5"/>
        <v>0.1641</v>
      </c>
      <c r="AB6" s="5">
        <f t="shared" si="6"/>
        <v>0.15129999999999999</v>
      </c>
      <c r="AC6" s="5">
        <f t="shared" si="7"/>
        <v>0.14979999999999999</v>
      </c>
      <c r="AD6" s="5">
        <f t="shared" si="8"/>
        <v>0.15589999999999998</v>
      </c>
      <c r="AF6" s="1" t="s">
        <v>1</v>
      </c>
      <c r="AG6" s="5">
        <f t="shared" si="9"/>
        <v>0.70336605890603088</v>
      </c>
      <c r="AH6" s="5">
        <f t="shared" si="10"/>
        <v>0.65217391304347827</v>
      </c>
      <c r="AI6" s="5">
        <f t="shared" si="11"/>
        <v>0.62762973352033657</v>
      </c>
      <c r="AJ6" s="5">
        <f t="shared" si="12"/>
        <v>0.60378681626928465</v>
      </c>
      <c r="AK6" s="5">
        <f t="shared" si="13"/>
        <v>0.54382889200561002</v>
      </c>
      <c r="AL6" s="5">
        <f t="shared" si="14"/>
        <v>0.49894810659186528</v>
      </c>
      <c r="AM6" s="5">
        <f t="shared" si="15"/>
        <v>0.49368863955119208</v>
      </c>
      <c r="AN6" s="5">
        <f t="shared" si="16"/>
        <v>0.51507713884992978</v>
      </c>
    </row>
    <row r="7" spans="1:40">
      <c r="A7" s="1" t="s">
        <v>2</v>
      </c>
      <c r="B7" s="1" t="s">
        <v>30</v>
      </c>
      <c r="C7" s="5">
        <v>3.1800000000000002E-2</v>
      </c>
      <c r="D7" s="5">
        <v>3.0700000000000002E-2</v>
      </c>
      <c r="E7" s="5">
        <v>2.9899999999999999E-2</v>
      </c>
      <c r="F7" s="5">
        <v>2.8799999999999999E-2</v>
      </c>
      <c r="G7" s="5">
        <v>3.2899999999999999E-2</v>
      </c>
      <c r="H7" s="5">
        <v>4.3400000000000001E-2</v>
      </c>
      <c r="I7" s="5">
        <v>5.3800000000000001E-2</v>
      </c>
      <c r="J7" s="5">
        <v>5.4899999999999997E-2</v>
      </c>
      <c r="L7" s="1" t="s">
        <v>2</v>
      </c>
      <c r="M7" s="5">
        <f t="shared" si="0"/>
        <v>3.1800000000000002E-2</v>
      </c>
      <c r="N7" s="5">
        <f t="shared" si="0"/>
        <v>3.0700000000000002E-2</v>
      </c>
      <c r="O7" s="5">
        <f t="shared" si="0"/>
        <v>2.9899999999999999E-2</v>
      </c>
      <c r="P7" s="5">
        <f t="shared" si="0"/>
        <v>2.8799999999999999E-2</v>
      </c>
      <c r="Q7" s="5">
        <f t="shared" si="0"/>
        <v>3.2899999999999999E-2</v>
      </c>
      <c r="R7" s="5">
        <f t="shared" si="0"/>
        <v>4.3400000000000001E-2</v>
      </c>
      <c r="S7" s="5">
        <f t="shared" si="0"/>
        <v>5.3800000000000001E-2</v>
      </c>
      <c r="T7" s="5">
        <f t="shared" si="0"/>
        <v>5.4899999999999997E-2</v>
      </c>
      <c r="V7" s="1" t="s">
        <v>2</v>
      </c>
      <c r="W7" s="5">
        <f t="shared" si="1"/>
        <v>3.1800000000000002E-2</v>
      </c>
      <c r="X7" s="5">
        <f t="shared" si="2"/>
        <v>3.0700000000000002E-2</v>
      </c>
      <c r="Y7" s="5">
        <f t="shared" si="3"/>
        <v>2.9899999999999999E-2</v>
      </c>
      <c r="Z7" s="5">
        <f t="shared" si="4"/>
        <v>2.8799999999999999E-2</v>
      </c>
      <c r="AA7" s="5">
        <f t="shared" si="5"/>
        <v>3.2899999999999999E-2</v>
      </c>
      <c r="AB7" s="5">
        <f t="shared" si="6"/>
        <v>4.3400000000000001E-2</v>
      </c>
      <c r="AC7" s="5">
        <f t="shared" si="7"/>
        <v>5.3800000000000001E-2</v>
      </c>
      <c r="AD7" s="5">
        <f t="shared" si="8"/>
        <v>5.4899999999999997E-2</v>
      </c>
      <c r="AF7" s="1" t="s">
        <v>2</v>
      </c>
      <c r="AG7" s="5">
        <f t="shared" si="9"/>
        <v>7.9943899018232817E-2</v>
      </c>
      <c r="AH7" s="5">
        <f t="shared" si="10"/>
        <v>7.6086956521739135E-2</v>
      </c>
      <c r="AI7" s="5">
        <f t="shared" si="11"/>
        <v>7.3281907433380075E-2</v>
      </c>
      <c r="AJ7" s="5">
        <f t="shared" si="12"/>
        <v>6.9424964936886394E-2</v>
      </c>
      <c r="AK7" s="5">
        <f t="shared" si="13"/>
        <v>8.3800841514726498E-2</v>
      </c>
      <c r="AL7" s="5">
        <f t="shared" si="14"/>
        <v>0.12061711079943899</v>
      </c>
      <c r="AM7" s="5">
        <f t="shared" si="15"/>
        <v>0.15708274894810659</v>
      </c>
      <c r="AN7" s="5">
        <f t="shared" si="16"/>
        <v>0.16093969144460027</v>
      </c>
    </row>
    <row r="8" spans="1:40">
      <c r="A8" s="1" t="s">
        <v>3</v>
      </c>
      <c r="B8" s="1" t="s">
        <v>31</v>
      </c>
      <c r="C8" s="5">
        <v>0.21150000000000002</v>
      </c>
      <c r="D8" s="5">
        <v>0.17169999999999999</v>
      </c>
      <c r="E8" s="5">
        <v>0.17580000000000001</v>
      </c>
      <c r="F8" s="5">
        <v>0.18440000000000001</v>
      </c>
      <c r="G8" s="5">
        <v>0.19350000000000001</v>
      </c>
      <c r="H8" s="5">
        <v>0.18209999999999998</v>
      </c>
      <c r="I8" s="5">
        <v>0.19989999999999999</v>
      </c>
      <c r="J8" s="5">
        <v>0.2175</v>
      </c>
      <c r="L8" s="1" t="s">
        <v>3</v>
      </c>
      <c r="M8" s="5">
        <f t="shared" si="0"/>
        <v>0.21150000000000002</v>
      </c>
      <c r="N8" s="5">
        <f t="shared" si="0"/>
        <v>0.17169999999999999</v>
      </c>
      <c r="O8" s="5">
        <f t="shared" si="0"/>
        <v>0.17580000000000001</v>
      </c>
      <c r="P8" s="5">
        <f t="shared" si="0"/>
        <v>0.18440000000000001</v>
      </c>
      <c r="Q8" s="5">
        <f t="shared" si="0"/>
        <v>0.19350000000000001</v>
      </c>
      <c r="R8" s="5">
        <f t="shared" si="0"/>
        <v>0.18209999999999998</v>
      </c>
      <c r="S8" s="5">
        <f t="shared" si="0"/>
        <v>0.19989999999999999</v>
      </c>
      <c r="T8" s="5">
        <f t="shared" si="0"/>
        <v>0.2175</v>
      </c>
      <c r="V8" s="1" t="s">
        <v>3</v>
      </c>
      <c r="W8" s="5">
        <f t="shared" si="1"/>
        <v>0.21150000000000002</v>
      </c>
      <c r="X8" s="5">
        <f t="shared" si="2"/>
        <v>0.17169999999999999</v>
      </c>
      <c r="Y8" s="5">
        <f t="shared" si="3"/>
        <v>0.17580000000000001</v>
      </c>
      <c r="Z8" s="5">
        <f t="shared" si="4"/>
        <v>0.18440000000000001</v>
      </c>
      <c r="AA8" s="5">
        <f t="shared" si="5"/>
        <v>0.19350000000000001</v>
      </c>
      <c r="AB8" s="5">
        <f t="shared" si="6"/>
        <v>0.18209999999999998</v>
      </c>
      <c r="AC8" s="5">
        <f t="shared" si="7"/>
        <v>0.19989999999999999</v>
      </c>
      <c r="AD8" s="5">
        <f t="shared" si="8"/>
        <v>0.2175</v>
      </c>
      <c r="AF8" s="1" t="s">
        <v>3</v>
      </c>
      <c r="AG8" s="5">
        <f t="shared" si="9"/>
        <v>0.71002805049088358</v>
      </c>
      <c r="AH8" s="5">
        <f t="shared" si="10"/>
        <v>0.57047685834502093</v>
      </c>
      <c r="AI8" s="5">
        <f t="shared" si="11"/>
        <v>0.58485273492286116</v>
      </c>
      <c r="AJ8" s="5">
        <f t="shared" si="12"/>
        <v>0.61500701262272084</v>
      </c>
      <c r="AK8" s="5">
        <f t="shared" si="13"/>
        <v>0.64691444600280501</v>
      </c>
      <c r="AL8" s="5">
        <f t="shared" si="14"/>
        <v>0.60694249649368859</v>
      </c>
      <c r="AM8" s="5">
        <f t="shared" si="15"/>
        <v>0.66935483870967738</v>
      </c>
      <c r="AN8" s="5">
        <f t="shared" si="16"/>
        <v>0.7310659186535764</v>
      </c>
    </row>
    <row r="9" spans="1:40">
      <c r="A9" s="1" t="s">
        <v>4</v>
      </c>
      <c r="B9" s="1" t="s">
        <v>32</v>
      </c>
      <c r="C9" s="5">
        <v>1.3600000000000001E-2</v>
      </c>
      <c r="D9" s="5">
        <v>1.8100000000000002E-2</v>
      </c>
      <c r="E9" s="5">
        <v>2.1299999999999999E-2</v>
      </c>
      <c r="F9" s="5">
        <v>2.7099999999999999E-2</v>
      </c>
      <c r="G9" s="5">
        <v>2.5300000000000003E-2</v>
      </c>
      <c r="H9" s="5">
        <v>2.8000000000000001E-2</v>
      </c>
      <c r="I9" s="5">
        <v>1.8099999999999998E-2</v>
      </c>
      <c r="J9" s="5">
        <v>1.6900000000000002E-2</v>
      </c>
      <c r="L9" s="1" t="s">
        <v>4</v>
      </c>
      <c r="M9" s="5">
        <f t="shared" si="0"/>
        <v>1.3600000000000001E-2</v>
      </c>
      <c r="N9" s="5">
        <f t="shared" si="0"/>
        <v>1.8100000000000002E-2</v>
      </c>
      <c r="O9" s="5">
        <f t="shared" si="0"/>
        <v>2.1299999999999999E-2</v>
      </c>
      <c r="P9" s="5">
        <f t="shared" si="0"/>
        <v>2.7099999999999999E-2</v>
      </c>
      <c r="Q9" s="5">
        <f t="shared" si="0"/>
        <v>2.5300000000000003E-2</v>
      </c>
      <c r="R9" s="5">
        <f t="shared" si="0"/>
        <v>2.8000000000000001E-2</v>
      </c>
      <c r="S9" s="5">
        <f t="shared" si="0"/>
        <v>1.8099999999999998E-2</v>
      </c>
      <c r="T9" s="5">
        <f t="shared" si="0"/>
        <v>1.6900000000000002E-2</v>
      </c>
      <c r="V9" s="1" t="s">
        <v>4</v>
      </c>
      <c r="W9" s="5">
        <f t="shared" si="1"/>
        <v>1.3600000000000001E-2</v>
      </c>
      <c r="X9" s="5">
        <f t="shared" si="2"/>
        <v>1.8100000000000002E-2</v>
      </c>
      <c r="Y9" s="5">
        <f t="shared" si="3"/>
        <v>2.1299999999999999E-2</v>
      </c>
      <c r="Z9" s="5">
        <f t="shared" si="4"/>
        <v>2.7099999999999999E-2</v>
      </c>
      <c r="AA9" s="5">
        <f t="shared" si="5"/>
        <v>2.5300000000000003E-2</v>
      </c>
      <c r="AB9" s="5">
        <f t="shared" si="6"/>
        <v>2.8000000000000001E-2</v>
      </c>
      <c r="AC9" s="5">
        <f t="shared" si="7"/>
        <v>1.8099999999999998E-2</v>
      </c>
      <c r="AD9" s="5">
        <f t="shared" si="8"/>
        <v>1.6900000000000002E-2</v>
      </c>
      <c r="AF9" s="1" t="s">
        <v>4</v>
      </c>
      <c r="AG9" s="5">
        <f t="shared" si="9"/>
        <v>1.6129032258064516E-2</v>
      </c>
      <c r="AH9" s="5">
        <f t="shared" si="10"/>
        <v>3.1907433380084151E-2</v>
      </c>
      <c r="AI9" s="5">
        <f t="shared" si="11"/>
        <v>4.3127629733520328E-2</v>
      </c>
      <c r="AJ9" s="5">
        <f t="shared" si="12"/>
        <v>6.3464235624123413E-2</v>
      </c>
      <c r="AK9" s="5">
        <f t="shared" si="13"/>
        <v>5.7152875175315573E-2</v>
      </c>
      <c r="AL9" s="5">
        <f t="shared" si="14"/>
        <v>6.6619915848527347E-2</v>
      </c>
      <c r="AM9" s="5">
        <f t="shared" si="15"/>
        <v>3.1907433380084137E-2</v>
      </c>
      <c r="AN9" s="5">
        <f t="shared" si="16"/>
        <v>2.7699859747545585E-2</v>
      </c>
    </row>
    <row r="10" spans="1:40">
      <c r="A10" s="1" t="s">
        <v>5</v>
      </c>
      <c r="B10" s="1" t="s">
        <v>33</v>
      </c>
      <c r="C10" s="5">
        <v>0.12530000000000002</v>
      </c>
      <c r="D10" s="5">
        <v>0.1246</v>
      </c>
      <c r="E10" s="5">
        <v>0.13250000000000001</v>
      </c>
      <c r="F10" s="5">
        <v>0.12570000000000001</v>
      </c>
      <c r="G10" s="5">
        <v>0.125</v>
      </c>
      <c r="H10" s="5">
        <v>0.12190000000000001</v>
      </c>
      <c r="I10" s="5">
        <v>0.12190000000000001</v>
      </c>
      <c r="J10" s="5">
        <v>0.12190000000000001</v>
      </c>
      <c r="L10" s="1" t="s">
        <v>5</v>
      </c>
      <c r="M10" s="5">
        <f t="shared" si="0"/>
        <v>0.12530000000000002</v>
      </c>
      <c r="N10" s="5">
        <f t="shared" si="0"/>
        <v>0.1246</v>
      </c>
      <c r="O10" s="5">
        <f t="shared" si="0"/>
        <v>0.13250000000000001</v>
      </c>
      <c r="P10" s="5">
        <f t="shared" si="0"/>
        <v>0.12570000000000001</v>
      </c>
      <c r="Q10" s="5">
        <f t="shared" si="0"/>
        <v>0.125</v>
      </c>
      <c r="R10" s="5">
        <f t="shared" si="0"/>
        <v>0.12190000000000001</v>
      </c>
      <c r="S10" s="5">
        <f t="shared" si="0"/>
        <v>0.12190000000000001</v>
      </c>
      <c r="T10" s="5">
        <f t="shared" si="0"/>
        <v>0.12190000000000001</v>
      </c>
      <c r="V10" s="1" t="s">
        <v>5</v>
      </c>
      <c r="W10" s="5">
        <f t="shared" si="1"/>
        <v>0.12530000000000002</v>
      </c>
      <c r="X10" s="5">
        <f t="shared" si="2"/>
        <v>0.1246</v>
      </c>
      <c r="Y10" s="5">
        <f t="shared" si="3"/>
        <v>0.13250000000000001</v>
      </c>
      <c r="Z10" s="5">
        <f t="shared" si="4"/>
        <v>0.12570000000000001</v>
      </c>
      <c r="AA10" s="5">
        <f t="shared" si="5"/>
        <v>0.125</v>
      </c>
      <c r="AB10" s="5">
        <f t="shared" si="6"/>
        <v>0.12190000000000001</v>
      </c>
      <c r="AC10" s="5">
        <f t="shared" si="7"/>
        <v>0.12190000000000001</v>
      </c>
      <c r="AD10" s="5">
        <f t="shared" si="8"/>
        <v>0.12190000000000001</v>
      </c>
      <c r="AF10" s="1" t="s">
        <v>5</v>
      </c>
      <c r="AG10" s="5">
        <f t="shared" si="9"/>
        <v>0.40778401122019642</v>
      </c>
      <c r="AH10" s="5">
        <f t="shared" si="10"/>
        <v>0.4053295932678822</v>
      </c>
      <c r="AI10" s="5">
        <f t="shared" si="11"/>
        <v>0.43302945301542778</v>
      </c>
      <c r="AJ10" s="5">
        <f t="shared" si="12"/>
        <v>0.40918653576437586</v>
      </c>
      <c r="AK10" s="5">
        <f t="shared" si="13"/>
        <v>0.40673211781206164</v>
      </c>
      <c r="AL10" s="5">
        <f t="shared" si="14"/>
        <v>0.3958625525946704</v>
      </c>
      <c r="AM10" s="5">
        <f t="shared" si="15"/>
        <v>0.3958625525946704</v>
      </c>
      <c r="AN10" s="5">
        <f t="shared" si="16"/>
        <v>0.3958625525946704</v>
      </c>
    </row>
    <row r="11" spans="1:40">
      <c r="A11" s="1" t="s">
        <v>6</v>
      </c>
      <c r="B11" s="1" t="s">
        <v>34</v>
      </c>
      <c r="C11" s="5" t="str">
        <f t="shared" ref="C11" si="17">IF(ISNUMBER(#REF!),IF(#REF!&gt;$M$2,$M$2,IF(#REF!&lt;$O$2,$O$2,#REF!)),":")</f>
        <v>:</v>
      </c>
      <c r="D11" s="5" t="str">
        <f t="shared" ref="D11" si="18">IF(ISNUMBER(#REF!),IF(#REF!&gt;$M$2,$M$2,IF(#REF!&lt;$O$2,$O$2,#REF!)),":")</f>
        <v>:</v>
      </c>
      <c r="E11" s="5" t="str">
        <f t="shared" ref="E11" si="19">IF(ISNUMBER(#REF!),IF(#REF!&gt;$M$2,$M$2,IF(#REF!&lt;$O$2,$O$2,#REF!)),":")</f>
        <v>:</v>
      </c>
      <c r="F11" s="5" t="str">
        <f t="shared" ref="F11" si="20">IF(ISNUMBER(#REF!),IF(#REF!&gt;$M$2,$M$2,IF(#REF!&lt;$O$2,$O$2,#REF!)),":")</f>
        <v>:</v>
      </c>
      <c r="G11" s="5" t="str">
        <f t="shared" ref="G11" si="21">IF(ISNUMBER(#REF!),IF(#REF!&gt;$M$2,$M$2,IF(#REF!&lt;$O$2,$O$2,#REF!)),":")</f>
        <v>:</v>
      </c>
      <c r="H11" s="5" t="str">
        <f t="shared" ref="H11" si="22">IF(ISNUMBER(#REF!),IF(#REF!&gt;$M$2,$M$2,IF(#REF!&lt;$O$2,$O$2,#REF!)),":")</f>
        <v>:</v>
      </c>
      <c r="I11" s="5" t="str">
        <f t="shared" ref="I11" si="23">IF(ISNUMBER(#REF!),IF(#REF!&gt;$M$2,$M$2,IF(#REF!&lt;$O$2,$O$2,#REF!)),":")</f>
        <v>:</v>
      </c>
      <c r="J11" s="5" t="str">
        <f t="shared" ref="J11" si="24">IF(ISNUMBER(#REF!),IF(#REF!&gt;$M$2,$M$2,IF(#REF!&lt;$O$2,$O$2,#REF!)),":")</f>
        <v>:</v>
      </c>
      <c r="L11" s="1" t="s">
        <v>6</v>
      </c>
      <c r="M11" s="5" t="str">
        <f t="shared" si="0"/>
        <v>:</v>
      </c>
      <c r="N11" s="5" t="str">
        <f t="shared" si="0"/>
        <v>:</v>
      </c>
      <c r="O11" s="5" t="str">
        <f t="shared" si="0"/>
        <v>:</v>
      </c>
      <c r="P11" s="5" t="str">
        <f t="shared" si="0"/>
        <v>:</v>
      </c>
      <c r="Q11" s="5" t="str">
        <f t="shared" si="0"/>
        <v>:</v>
      </c>
      <c r="R11" s="5" t="str">
        <f t="shared" si="0"/>
        <v>:</v>
      </c>
      <c r="S11" s="5" t="str">
        <f t="shared" si="0"/>
        <v>:</v>
      </c>
      <c r="T11" s="5" t="str">
        <f t="shared" si="0"/>
        <v>:</v>
      </c>
      <c r="V11" s="1" t="s">
        <v>6</v>
      </c>
      <c r="W11" s="5" t="str">
        <f t="shared" si="1"/>
        <v>:</v>
      </c>
      <c r="X11" s="5" t="str">
        <f t="shared" si="2"/>
        <v>:</v>
      </c>
      <c r="Y11" s="5" t="str">
        <f t="shared" si="3"/>
        <v>:</v>
      </c>
      <c r="Z11" s="5" t="str">
        <f t="shared" si="4"/>
        <v>:</v>
      </c>
      <c r="AA11" s="5" t="str">
        <f t="shared" si="5"/>
        <v>:</v>
      </c>
      <c r="AB11" s="5" t="str">
        <f t="shared" si="6"/>
        <v>:</v>
      </c>
      <c r="AC11" s="5" t="str">
        <f t="shared" si="7"/>
        <v>:</v>
      </c>
      <c r="AD11" s="5" t="str">
        <f t="shared" si="8"/>
        <v>:</v>
      </c>
      <c r="AF11" s="1" t="s">
        <v>6</v>
      </c>
      <c r="AG11" s="5" t="str">
        <f t="shared" si="9"/>
        <v>:</v>
      </c>
      <c r="AH11" s="5" t="str">
        <f t="shared" si="10"/>
        <v>:</v>
      </c>
      <c r="AI11" s="5" t="str">
        <f t="shared" si="11"/>
        <v>:</v>
      </c>
      <c r="AJ11" s="5" t="str">
        <f t="shared" si="12"/>
        <v>:</v>
      </c>
      <c r="AK11" s="5" t="str">
        <f t="shared" si="13"/>
        <v>:</v>
      </c>
      <c r="AL11" s="5" t="str">
        <f t="shared" si="14"/>
        <v>:</v>
      </c>
      <c r="AM11" s="5" t="str">
        <f t="shared" si="15"/>
        <v>:</v>
      </c>
      <c r="AN11" s="5" t="str">
        <f t="shared" si="16"/>
        <v>:</v>
      </c>
    </row>
    <row r="12" spans="1:40">
      <c r="A12" s="1" t="s">
        <v>8</v>
      </c>
      <c r="B12" s="1" t="s">
        <v>35</v>
      </c>
      <c r="C12" s="5">
        <v>0.1492</v>
      </c>
      <c r="D12" s="5">
        <v>0.155</v>
      </c>
      <c r="E12" s="5">
        <v>0.1411</v>
      </c>
      <c r="F12" s="5">
        <v>0.13200000000000001</v>
      </c>
      <c r="G12" s="5">
        <v>0.1434</v>
      </c>
      <c r="H12" s="5">
        <v>0.13250000000000001</v>
      </c>
      <c r="I12" s="5">
        <v>0.1205</v>
      </c>
      <c r="J12" s="5">
        <v>0.11560000000000001</v>
      </c>
      <c r="L12" s="1" t="s">
        <v>8</v>
      </c>
      <c r="M12" s="5">
        <f t="shared" ref="M12:T12" si="25">IF(ISNUMBER(C12),IF(C12&gt;$M$2,$M$2,IF(C12&lt;$O$2,$O$2,C12)),":")</f>
        <v>0.1492</v>
      </c>
      <c r="N12" s="5">
        <f t="shared" si="25"/>
        <v>0.155</v>
      </c>
      <c r="O12" s="5">
        <f t="shared" si="25"/>
        <v>0.1411</v>
      </c>
      <c r="P12" s="5">
        <f t="shared" si="25"/>
        <v>0.13200000000000001</v>
      </c>
      <c r="Q12" s="5">
        <f t="shared" si="25"/>
        <v>0.1434</v>
      </c>
      <c r="R12" s="5">
        <f t="shared" si="25"/>
        <v>0.13250000000000001</v>
      </c>
      <c r="S12" s="5">
        <f t="shared" si="25"/>
        <v>0.1205</v>
      </c>
      <c r="T12" s="5">
        <f t="shared" si="25"/>
        <v>0.11560000000000001</v>
      </c>
      <c r="V12" s="1" t="s">
        <v>8</v>
      </c>
      <c r="W12" s="5">
        <f t="shared" si="1"/>
        <v>0.1492</v>
      </c>
      <c r="X12" s="5">
        <f t="shared" si="2"/>
        <v>0.155</v>
      </c>
      <c r="Y12" s="5">
        <f t="shared" si="3"/>
        <v>0.1411</v>
      </c>
      <c r="Z12" s="5">
        <f t="shared" si="4"/>
        <v>0.13200000000000001</v>
      </c>
      <c r="AA12" s="5">
        <f t="shared" si="5"/>
        <v>0.1434</v>
      </c>
      <c r="AB12" s="5">
        <f t="shared" si="6"/>
        <v>0.13250000000000001</v>
      </c>
      <c r="AC12" s="5">
        <f t="shared" si="7"/>
        <v>0.1205</v>
      </c>
      <c r="AD12" s="5">
        <f t="shared" si="8"/>
        <v>0.11560000000000001</v>
      </c>
      <c r="AF12" s="1" t="s">
        <v>8</v>
      </c>
      <c r="AG12" s="5">
        <f t="shared" si="9"/>
        <v>0.49158485273492281</v>
      </c>
      <c r="AH12" s="5">
        <f t="shared" si="10"/>
        <v>0.51192145862552585</v>
      </c>
      <c r="AI12" s="5">
        <f t="shared" si="11"/>
        <v>0.46318373071528751</v>
      </c>
      <c r="AJ12" s="5">
        <f t="shared" si="12"/>
        <v>0.43127629733520334</v>
      </c>
      <c r="AK12" s="5">
        <f t="shared" si="13"/>
        <v>0.47124824684431971</v>
      </c>
      <c r="AL12" s="5">
        <f t="shared" si="14"/>
        <v>0.43302945301542778</v>
      </c>
      <c r="AM12" s="5">
        <f t="shared" si="15"/>
        <v>0.39095371669004203</v>
      </c>
      <c r="AN12" s="5">
        <f t="shared" si="16"/>
        <v>0.37377279102384292</v>
      </c>
    </row>
    <row r="13" spans="1:40">
      <c r="A13" s="1" t="s">
        <v>7</v>
      </c>
      <c r="B13" s="1" t="s">
        <v>36</v>
      </c>
      <c r="C13" s="5">
        <v>0.37509999999999999</v>
      </c>
      <c r="D13" s="5">
        <v>0.35560000000000003</v>
      </c>
      <c r="E13" s="5">
        <v>0.33779999999999999</v>
      </c>
      <c r="F13" s="5">
        <v>0.25869999999999999</v>
      </c>
      <c r="G13" s="5">
        <v>0.29420000000000002</v>
      </c>
      <c r="H13" s="5">
        <v>0.29020000000000001</v>
      </c>
      <c r="I13" s="5">
        <v>0.2873</v>
      </c>
      <c r="J13" s="5">
        <v>0.34250000000000003</v>
      </c>
      <c r="L13" s="1" t="s">
        <v>7</v>
      </c>
      <c r="M13" s="5">
        <f t="shared" si="0"/>
        <v>0.29420000000000002</v>
      </c>
      <c r="N13" s="5">
        <f t="shared" si="0"/>
        <v>0.29420000000000002</v>
      </c>
      <c r="O13" s="5">
        <f t="shared" si="0"/>
        <v>0.29420000000000002</v>
      </c>
      <c r="P13" s="5">
        <f t="shared" si="0"/>
        <v>0.25869999999999999</v>
      </c>
      <c r="Q13" s="5">
        <f t="shared" si="0"/>
        <v>0.29420000000000002</v>
      </c>
      <c r="R13" s="5">
        <f t="shared" si="0"/>
        <v>0.29020000000000001</v>
      </c>
      <c r="S13" s="5">
        <f t="shared" si="0"/>
        <v>0.2873</v>
      </c>
      <c r="T13" s="5">
        <f t="shared" si="0"/>
        <v>0.29420000000000002</v>
      </c>
      <c r="V13" s="1" t="s">
        <v>7</v>
      </c>
      <c r="W13" s="5">
        <f t="shared" si="1"/>
        <v>0.29420000000000002</v>
      </c>
      <c r="X13" s="5">
        <f t="shared" si="2"/>
        <v>0.29420000000000002</v>
      </c>
      <c r="Y13" s="5">
        <f t="shared" si="3"/>
        <v>0.29420000000000002</v>
      </c>
      <c r="Z13" s="5">
        <f t="shared" si="4"/>
        <v>0.25869999999999999</v>
      </c>
      <c r="AA13" s="5">
        <f t="shared" si="5"/>
        <v>0.29420000000000002</v>
      </c>
      <c r="AB13" s="5">
        <f t="shared" si="6"/>
        <v>0.29020000000000001</v>
      </c>
      <c r="AC13" s="5">
        <f t="shared" si="7"/>
        <v>0.2873</v>
      </c>
      <c r="AD13" s="5">
        <f t="shared" si="8"/>
        <v>0.29420000000000002</v>
      </c>
      <c r="AF13" s="1" t="s">
        <v>7</v>
      </c>
      <c r="AG13" s="5">
        <f t="shared" si="9"/>
        <v>1</v>
      </c>
      <c r="AH13" s="5">
        <f t="shared" si="10"/>
        <v>1</v>
      </c>
      <c r="AI13" s="5">
        <f t="shared" si="11"/>
        <v>1</v>
      </c>
      <c r="AJ13" s="5">
        <f t="shared" si="12"/>
        <v>0.87552594670406725</v>
      </c>
      <c r="AK13" s="5">
        <f t="shared" si="13"/>
        <v>1</v>
      </c>
      <c r="AL13" s="5">
        <f t="shared" si="14"/>
        <v>0.98597475455820471</v>
      </c>
      <c r="AM13" s="5">
        <f t="shared" si="15"/>
        <v>0.97580645161290314</v>
      </c>
      <c r="AN13" s="5">
        <f t="shared" si="16"/>
        <v>1</v>
      </c>
    </row>
    <row r="14" spans="1:40">
      <c r="A14" s="1" t="s">
        <v>11</v>
      </c>
      <c r="B14" s="1" t="s">
        <v>37</v>
      </c>
      <c r="C14" s="5">
        <v>2.2499999999999999E-2</v>
      </c>
      <c r="D14" s="5">
        <v>1.26E-2</v>
      </c>
      <c r="E14" s="5">
        <v>9.0000000000000011E-3</v>
      </c>
      <c r="F14" s="5">
        <v>1.6199999999999999E-2</v>
      </c>
      <c r="G14" s="5">
        <v>1.61E-2</v>
      </c>
      <c r="H14" s="5">
        <v>1.43E-2</v>
      </c>
      <c r="I14" s="5">
        <v>1.34E-2</v>
      </c>
      <c r="J14" s="5">
        <v>1.2699999999999999E-2</v>
      </c>
      <c r="L14" s="1" t="s">
        <v>11</v>
      </c>
      <c r="M14" s="5">
        <f t="shared" si="0"/>
        <v>2.2499999999999999E-2</v>
      </c>
      <c r="N14" s="5">
        <f t="shared" si="0"/>
        <v>1.26E-2</v>
      </c>
      <c r="O14" s="5">
        <f t="shared" si="0"/>
        <v>9.0000000000000011E-3</v>
      </c>
      <c r="P14" s="5">
        <f t="shared" si="0"/>
        <v>1.6199999999999999E-2</v>
      </c>
      <c r="Q14" s="5">
        <f t="shared" si="0"/>
        <v>1.61E-2</v>
      </c>
      <c r="R14" s="5">
        <f t="shared" si="0"/>
        <v>1.43E-2</v>
      </c>
      <c r="S14" s="5">
        <f t="shared" si="0"/>
        <v>1.34E-2</v>
      </c>
      <c r="T14" s="5">
        <f t="shared" si="0"/>
        <v>1.2699999999999999E-2</v>
      </c>
      <c r="V14" s="1" t="s">
        <v>11</v>
      </c>
      <c r="W14" s="5">
        <f t="shared" si="1"/>
        <v>2.2499999999999999E-2</v>
      </c>
      <c r="X14" s="5">
        <f t="shared" si="2"/>
        <v>1.26E-2</v>
      </c>
      <c r="Y14" s="5">
        <f t="shared" si="3"/>
        <v>9.0000000000000011E-3</v>
      </c>
      <c r="Z14" s="5">
        <f t="shared" si="4"/>
        <v>1.6199999999999999E-2</v>
      </c>
      <c r="AA14" s="5">
        <f t="shared" si="5"/>
        <v>1.61E-2</v>
      </c>
      <c r="AB14" s="5">
        <f t="shared" si="6"/>
        <v>1.43E-2</v>
      </c>
      <c r="AC14" s="5">
        <f t="shared" si="7"/>
        <v>1.34E-2</v>
      </c>
      <c r="AD14" s="5">
        <f t="shared" si="8"/>
        <v>1.2699999999999999E-2</v>
      </c>
      <c r="AF14" s="1" t="s">
        <v>11</v>
      </c>
      <c r="AG14" s="5">
        <f t="shared" si="9"/>
        <v>4.7335203366058898E-2</v>
      </c>
      <c r="AH14" s="5">
        <f t="shared" si="10"/>
        <v>1.2622720897615704E-2</v>
      </c>
      <c r="AI14" s="5">
        <f t="shared" si="11"/>
        <v>0</v>
      </c>
      <c r="AJ14" s="5">
        <f t="shared" si="12"/>
        <v>2.5245441795231409E-2</v>
      </c>
      <c r="AK14" s="5">
        <f t="shared" si="13"/>
        <v>2.4894810659186532E-2</v>
      </c>
      <c r="AL14" s="5">
        <f t="shared" si="14"/>
        <v>1.8583450210378678E-2</v>
      </c>
      <c r="AM14" s="5">
        <f t="shared" si="15"/>
        <v>1.5427769985974752E-2</v>
      </c>
      <c r="AN14" s="5">
        <f t="shared" si="16"/>
        <v>1.2973352033660583E-2</v>
      </c>
    </row>
    <row r="15" spans="1:40">
      <c r="A15" s="1" t="s">
        <v>9</v>
      </c>
      <c r="B15" s="1" t="s">
        <v>38</v>
      </c>
      <c r="C15" s="5">
        <v>0.24259999999999998</v>
      </c>
      <c r="D15" s="5">
        <v>0.22370000000000001</v>
      </c>
      <c r="E15" s="5">
        <v>0.2278</v>
      </c>
      <c r="F15" s="5">
        <v>0.21080000000000002</v>
      </c>
      <c r="G15" s="5">
        <v>0.22599999999999998</v>
      </c>
      <c r="H15" s="5">
        <v>0.2369</v>
      </c>
      <c r="I15" s="5">
        <v>0.22589999999999999</v>
      </c>
      <c r="J15" s="5">
        <v>0.26169999999999999</v>
      </c>
      <c r="L15" s="1" t="s">
        <v>9</v>
      </c>
      <c r="M15" s="5">
        <f t="shared" si="0"/>
        <v>0.24259999999999998</v>
      </c>
      <c r="N15" s="5">
        <f t="shared" si="0"/>
        <v>0.22370000000000001</v>
      </c>
      <c r="O15" s="5">
        <f t="shared" si="0"/>
        <v>0.2278</v>
      </c>
      <c r="P15" s="5">
        <f t="shared" si="0"/>
        <v>0.21080000000000002</v>
      </c>
      <c r="Q15" s="5">
        <f t="shared" si="0"/>
        <v>0.22599999999999998</v>
      </c>
      <c r="R15" s="5">
        <f t="shared" si="0"/>
        <v>0.2369</v>
      </c>
      <c r="S15" s="5">
        <f t="shared" si="0"/>
        <v>0.22589999999999999</v>
      </c>
      <c r="T15" s="5">
        <f t="shared" si="0"/>
        <v>0.26169999999999999</v>
      </c>
      <c r="V15" s="1" t="s">
        <v>9</v>
      </c>
      <c r="W15" s="5">
        <f t="shared" si="1"/>
        <v>0.24259999999999998</v>
      </c>
      <c r="X15" s="5">
        <f t="shared" si="2"/>
        <v>0.22370000000000001</v>
      </c>
      <c r="Y15" s="5">
        <f t="shared" si="3"/>
        <v>0.2278</v>
      </c>
      <c r="Z15" s="5">
        <f t="shared" si="4"/>
        <v>0.21080000000000002</v>
      </c>
      <c r="AA15" s="5">
        <f t="shared" si="5"/>
        <v>0.22599999999999998</v>
      </c>
      <c r="AB15" s="5">
        <f t="shared" si="6"/>
        <v>0.2369</v>
      </c>
      <c r="AC15" s="5">
        <f t="shared" si="7"/>
        <v>0.22589999999999999</v>
      </c>
      <c r="AD15" s="5">
        <f t="shared" si="8"/>
        <v>0.26169999999999999</v>
      </c>
      <c r="AF15" s="1" t="s">
        <v>9</v>
      </c>
      <c r="AG15" s="5">
        <f t="shared" ref="AG15:AN16" si="26">IF(ISNUMBER(W15),(W15-$AI$2)/($AG$2-$AI$2),":")</f>
        <v>0.81907433380084138</v>
      </c>
      <c r="AH15" s="5">
        <f t="shared" si="26"/>
        <v>0.75280504908835899</v>
      </c>
      <c r="AI15" s="5">
        <f t="shared" si="26"/>
        <v>0.76718092566619911</v>
      </c>
      <c r="AJ15" s="5">
        <f t="shared" si="26"/>
        <v>0.70757363253856942</v>
      </c>
      <c r="AK15" s="5">
        <f t="shared" si="26"/>
        <v>0.76086956521739113</v>
      </c>
      <c r="AL15" s="5">
        <f t="shared" si="26"/>
        <v>0.79908835904628328</v>
      </c>
      <c r="AM15" s="5">
        <f t="shared" si="26"/>
        <v>0.7605189340813463</v>
      </c>
      <c r="AN15" s="5">
        <f t="shared" si="26"/>
        <v>0.88604488078541366</v>
      </c>
    </row>
    <row r="16" spans="1:40">
      <c r="A16" s="1" t="s">
        <v>10</v>
      </c>
      <c r="B16" s="1" t="s">
        <v>39</v>
      </c>
      <c r="C16" s="5">
        <v>2.5399999999999999E-2</v>
      </c>
      <c r="D16" s="5">
        <v>2.3900000000000001E-2</v>
      </c>
      <c r="E16" s="5">
        <v>1.8000000000000002E-2</v>
      </c>
      <c r="F16" s="5">
        <v>1.6799999999999999E-2</v>
      </c>
      <c r="G16" s="5">
        <v>1.3000000000000001E-2</v>
      </c>
      <c r="H16" s="5">
        <v>9.9000000000000025E-3</v>
      </c>
      <c r="I16" s="5">
        <v>1.8300000000000004E-2</v>
      </c>
      <c r="J16" s="5">
        <v>1.52E-2</v>
      </c>
      <c r="L16" s="1" t="s">
        <v>10</v>
      </c>
      <c r="M16" s="5">
        <f t="shared" si="0"/>
        <v>2.5399999999999999E-2</v>
      </c>
      <c r="N16" s="5">
        <f t="shared" si="0"/>
        <v>2.3900000000000001E-2</v>
      </c>
      <c r="O16" s="5">
        <f t="shared" si="0"/>
        <v>1.8000000000000002E-2</v>
      </c>
      <c r="P16" s="5">
        <f t="shared" si="0"/>
        <v>1.6799999999999999E-2</v>
      </c>
      <c r="Q16" s="5">
        <f t="shared" si="0"/>
        <v>1.3000000000000001E-2</v>
      </c>
      <c r="R16" s="5">
        <f t="shared" si="0"/>
        <v>9.9000000000000025E-3</v>
      </c>
      <c r="S16" s="5">
        <f t="shared" si="0"/>
        <v>1.8300000000000004E-2</v>
      </c>
      <c r="T16" s="5">
        <f t="shared" si="0"/>
        <v>1.52E-2</v>
      </c>
      <c r="V16" s="1" t="s">
        <v>10</v>
      </c>
      <c r="W16" s="5">
        <f t="shared" si="1"/>
        <v>2.5399999999999999E-2</v>
      </c>
      <c r="X16" s="5">
        <f t="shared" si="2"/>
        <v>2.3900000000000001E-2</v>
      </c>
      <c r="Y16" s="5">
        <f t="shared" si="3"/>
        <v>1.8000000000000002E-2</v>
      </c>
      <c r="Z16" s="5">
        <f t="shared" si="4"/>
        <v>1.6799999999999999E-2</v>
      </c>
      <c r="AA16" s="5">
        <f t="shared" si="5"/>
        <v>1.3000000000000001E-2</v>
      </c>
      <c r="AB16" s="5">
        <f t="shared" si="6"/>
        <v>9.9000000000000025E-3</v>
      </c>
      <c r="AC16" s="5">
        <f t="shared" si="7"/>
        <v>1.8300000000000004E-2</v>
      </c>
      <c r="AD16" s="5">
        <f t="shared" si="8"/>
        <v>1.52E-2</v>
      </c>
      <c r="AF16" s="1" t="s">
        <v>10</v>
      </c>
      <c r="AG16" s="5">
        <f t="shared" si="26"/>
        <v>5.750350631136044E-2</v>
      </c>
      <c r="AH16" s="5">
        <f t="shared" si="26"/>
        <v>5.2244039270687236E-2</v>
      </c>
      <c r="AI16" s="5">
        <f t="shared" si="26"/>
        <v>3.1556802244039277E-2</v>
      </c>
      <c r="AJ16" s="5">
        <f t="shared" si="26"/>
        <v>2.7349228611500694E-2</v>
      </c>
      <c r="AK16" s="5">
        <f t="shared" si="26"/>
        <v>1.4025245441795231E-2</v>
      </c>
      <c r="AL16" s="5">
        <f t="shared" si="26"/>
        <v>3.1556802244039322E-3</v>
      </c>
      <c r="AM16" s="5">
        <f t="shared" si="26"/>
        <v>3.2608695652173919E-2</v>
      </c>
      <c r="AN16" s="5">
        <f t="shared" si="26"/>
        <v>2.1739130434782605E-2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8E796-5361-45B9-A7FC-66614541385D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3.4081553797895534</v>
      </c>
      <c r="N2" s="1" t="s">
        <v>22</v>
      </c>
      <c r="O2" s="5" cm="1">
        <f t="array" ref="O2">MIN(IF(C5:J16&gt;AVERAGE(C5:J16)-2*STDEVP(C5:J16),C5:J16))</f>
        <v>6.1919658089259685E-2</v>
      </c>
      <c r="V2" s="1" t="s">
        <v>23</v>
      </c>
      <c r="X2" s="4">
        <f>SKEW(M5:T16)</f>
        <v>0.60007341057109498</v>
      </c>
      <c r="AF2" s="1" t="s">
        <v>12</v>
      </c>
      <c r="AG2" s="5">
        <f>MAX(W5:AD16)</f>
        <v>3.4081553797895534</v>
      </c>
      <c r="AH2" s="1" t="s">
        <v>13</v>
      </c>
      <c r="AI2" s="5">
        <f>MIN(W5:AD16)</f>
        <v>6.1919658089259685E-2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1.2663350955248303</v>
      </c>
      <c r="D5" s="5">
        <v>1.2799008061014039</v>
      </c>
      <c r="E5" s="5">
        <v>1.298377897118242</v>
      </c>
      <c r="F5" s="5">
        <v>1.3393321426586533</v>
      </c>
      <c r="G5" s="5">
        <v>1.3724602760551996</v>
      </c>
      <c r="H5" s="5">
        <v>1.3968380584254603</v>
      </c>
      <c r="I5" s="5">
        <v>1.4304836941754866</v>
      </c>
      <c r="J5" s="5">
        <v>1.4100009675383807</v>
      </c>
      <c r="L5" s="1" t="s">
        <v>0</v>
      </c>
      <c r="M5" s="5">
        <f t="shared" ref="M5:T16" si="0">IF(ISNUMBER(C5),IF(C5&gt;$M$2,$M$2,IF(C5&lt;$O$2,$O$2,C5)),":")</f>
        <v>1.2663350955248303</v>
      </c>
      <c r="N5" s="5">
        <f t="shared" si="0"/>
        <v>1.2799008061014039</v>
      </c>
      <c r="O5" s="5">
        <f t="shared" si="0"/>
        <v>1.298377897118242</v>
      </c>
      <c r="P5" s="5">
        <f t="shared" si="0"/>
        <v>1.3393321426586533</v>
      </c>
      <c r="Q5" s="5">
        <f t="shared" si="0"/>
        <v>1.3724602760551996</v>
      </c>
      <c r="R5" s="5">
        <f t="shared" si="0"/>
        <v>1.3968380584254603</v>
      </c>
      <c r="S5" s="5">
        <f t="shared" si="0"/>
        <v>1.4304836941754866</v>
      </c>
      <c r="T5" s="5">
        <f t="shared" si="0"/>
        <v>1.4100009675383807</v>
      </c>
      <c r="V5" s="1" t="s">
        <v>0</v>
      </c>
      <c r="W5" s="5">
        <f t="shared" ref="W5:W16" si="1">IF(ISNUMBER(M5),IF(ABS($X$2)&gt;1,SQRT(M5),M5),":")</f>
        <v>1.2663350955248303</v>
      </c>
      <c r="X5" s="5">
        <f t="shared" ref="X5:X16" si="2">IF(ISNUMBER(N5),IF(ABS($X$2)&gt;1,SQRT(N5),N5),":")</f>
        <v>1.2799008061014039</v>
      </c>
      <c r="Y5" s="5">
        <f t="shared" ref="Y5:Y16" si="3">IF(ISNUMBER(O5),IF(ABS($X$2)&gt;1,SQRT(O5),O5),":")</f>
        <v>1.298377897118242</v>
      </c>
      <c r="Z5" s="5">
        <f t="shared" ref="Z5:Z16" si="4">IF(ISNUMBER(P5),IF(ABS($X$2)&gt;1,SQRT(P5),P5),":")</f>
        <v>1.3393321426586533</v>
      </c>
      <c r="AA5" s="5">
        <f t="shared" ref="AA5:AA16" si="5">IF(ISNUMBER(Q5),IF(ABS($X$2)&gt;1,SQRT(Q5),Q5),":")</f>
        <v>1.3724602760551996</v>
      </c>
      <c r="AB5" s="5">
        <f t="shared" ref="AB5:AB16" si="6">IF(ISNUMBER(R5),IF(ABS($X$2)&gt;1,SQRT(R5),R5),":")</f>
        <v>1.3968380584254603</v>
      </c>
      <c r="AC5" s="5">
        <f t="shared" ref="AC5:AC16" si="7">IF(ISNUMBER(S5),IF(ABS($X$2)&gt;1,SQRT(S5),S5),":")</f>
        <v>1.4304836941754866</v>
      </c>
      <c r="AD5" s="5">
        <f t="shared" ref="AD5:AD16" si="8">IF(ISNUMBER(T5),IF(ABS($X$2)&gt;1,SQRT(T5),T5),":")</f>
        <v>1.4100009675383807</v>
      </c>
      <c r="AF5" s="1" t="s">
        <v>0</v>
      </c>
      <c r="AG5" s="5">
        <f t="shared" ref="AG5:AG14" si="9">IF(ISNUMBER(W5),(W5-$AI$2)/($AG$2-$AI$2),":")</f>
        <v>0.35993143866851718</v>
      </c>
      <c r="AH5" s="5">
        <f t="shared" ref="AH5:AH14" si="10">IF(ISNUMBER(X5),(X5-$AI$2)/($AG$2-$AI$2),":")</f>
        <v>0.36398545987467434</v>
      </c>
      <c r="AI5" s="5">
        <f t="shared" ref="AI5:AI14" si="11">IF(ISNUMBER(Y5),(Y5-$AI$2)/($AG$2-$AI$2),":")</f>
        <v>0.3695072140347338</v>
      </c>
      <c r="AJ5" s="5">
        <f t="shared" ref="AJ5:AJ14" si="12">IF(ISNUMBER(Z5),(Z5-$AI$2)/($AG$2-$AI$2),":")</f>
        <v>0.38174611438321299</v>
      </c>
      <c r="AK5" s="5">
        <f t="shared" ref="AK5:AK14" si="13">IF(ISNUMBER(AA5),(AA5-$AI$2)/($AG$2-$AI$2),":")</f>
        <v>0.39164623384631919</v>
      </c>
      <c r="AL5" s="5">
        <f t="shared" ref="AL5:AL14" si="14">IF(ISNUMBER(AB5),(AB5-$AI$2)/($AG$2-$AI$2),":")</f>
        <v>0.39893136986114658</v>
      </c>
      <c r="AM5" s="5">
        <f t="shared" ref="AM5:AM14" si="15">IF(ISNUMBER(AC5),(AC5-$AI$2)/($AG$2-$AI$2),":")</f>
        <v>0.40898614141589235</v>
      </c>
      <c r="AN5" s="5">
        <f t="shared" ref="AN5:AN14" si="16">IF(ISNUMBER(AD5),(AD5-$AI$2)/($AG$2-$AI$2),":")</f>
        <v>0.40286501656378593</v>
      </c>
    </row>
    <row r="6" spans="1:40">
      <c r="A6" s="1" t="s">
        <v>1</v>
      </c>
      <c r="B6" s="1" t="s">
        <v>29</v>
      </c>
      <c r="C6" s="5">
        <v>1.005062930683942</v>
      </c>
      <c r="D6" s="5">
        <v>1.005062930683942</v>
      </c>
      <c r="E6" s="5">
        <v>1.005062930683942</v>
      </c>
      <c r="F6" s="5">
        <v>0.9463404309589255</v>
      </c>
      <c r="G6" s="5">
        <v>0.9463404309589255</v>
      </c>
      <c r="H6" s="5">
        <v>0.91797758087893178</v>
      </c>
      <c r="I6" s="5">
        <v>0.91797758087893178</v>
      </c>
      <c r="J6" s="5">
        <v>0.91797758087893178</v>
      </c>
      <c r="L6" s="1" t="s">
        <v>1</v>
      </c>
      <c r="M6" s="5">
        <f t="shared" si="0"/>
        <v>1.005062930683942</v>
      </c>
      <c r="N6" s="5">
        <f t="shared" si="0"/>
        <v>1.005062930683942</v>
      </c>
      <c r="O6" s="5">
        <f t="shared" si="0"/>
        <v>1.005062930683942</v>
      </c>
      <c r="P6" s="5">
        <f t="shared" si="0"/>
        <v>0.9463404309589255</v>
      </c>
      <c r="Q6" s="5">
        <f t="shared" si="0"/>
        <v>0.9463404309589255</v>
      </c>
      <c r="R6" s="5">
        <f t="shared" si="0"/>
        <v>0.91797758087893178</v>
      </c>
      <c r="S6" s="5">
        <f t="shared" si="0"/>
        <v>0.91797758087893178</v>
      </c>
      <c r="T6" s="5">
        <f t="shared" si="0"/>
        <v>0.91797758087893178</v>
      </c>
      <c r="V6" s="1" t="s">
        <v>1</v>
      </c>
      <c r="W6" s="5">
        <f t="shared" si="1"/>
        <v>1.005062930683942</v>
      </c>
      <c r="X6" s="5">
        <f t="shared" si="2"/>
        <v>1.005062930683942</v>
      </c>
      <c r="Y6" s="5">
        <f t="shared" si="3"/>
        <v>1.005062930683942</v>
      </c>
      <c r="Z6" s="5">
        <f t="shared" si="4"/>
        <v>0.9463404309589255</v>
      </c>
      <c r="AA6" s="5">
        <f t="shared" si="5"/>
        <v>0.9463404309589255</v>
      </c>
      <c r="AB6" s="5">
        <f t="shared" si="6"/>
        <v>0.91797758087893178</v>
      </c>
      <c r="AC6" s="5">
        <f t="shared" si="7"/>
        <v>0.91797758087893178</v>
      </c>
      <c r="AD6" s="5">
        <f t="shared" si="8"/>
        <v>0.91797758087893178</v>
      </c>
      <c r="AF6" s="1" t="s">
        <v>1</v>
      </c>
      <c r="AG6" s="5">
        <f t="shared" si="9"/>
        <v>0.28185201254006431</v>
      </c>
      <c r="AH6" s="5">
        <f t="shared" si="10"/>
        <v>0.28185201254006431</v>
      </c>
      <c r="AI6" s="5">
        <f t="shared" si="11"/>
        <v>0.28185201254006431</v>
      </c>
      <c r="AJ6" s="5">
        <f t="shared" si="12"/>
        <v>0.26430318914301493</v>
      </c>
      <c r="AK6" s="5">
        <f t="shared" si="13"/>
        <v>0.26430318914301493</v>
      </c>
      <c r="AL6" s="5">
        <f t="shared" si="14"/>
        <v>0.25582714249272637</v>
      </c>
      <c r="AM6" s="5">
        <f t="shared" si="15"/>
        <v>0.25582714249272637</v>
      </c>
      <c r="AN6" s="5">
        <f t="shared" si="16"/>
        <v>0.25582714249272637</v>
      </c>
    </row>
    <row r="7" spans="1:40">
      <c r="A7" s="1" t="s">
        <v>2</v>
      </c>
      <c r="B7" s="1" t="s">
        <v>30</v>
      </c>
      <c r="C7" s="5" t="str">
        <f t="shared" ref="C7" si="17">IF(ISNUMBER(#REF!),IF(#REF!&gt;$M$2,$M$2,IF(#REF!&lt;$O$2,$O$2,#REF!)),":")</f>
        <v>:</v>
      </c>
      <c r="D7" s="5" t="str">
        <f t="shared" ref="D7" si="18">IF(ISNUMBER(#REF!),IF(#REF!&gt;$M$2,$M$2,IF(#REF!&lt;$O$2,$O$2,#REF!)),":")</f>
        <v>:</v>
      </c>
      <c r="E7" s="5" t="str">
        <f t="shared" ref="E7" si="19">IF(ISNUMBER(#REF!),IF(#REF!&gt;$M$2,$M$2,IF(#REF!&lt;$O$2,$O$2,#REF!)),":")</f>
        <v>:</v>
      </c>
      <c r="F7" s="5" t="str">
        <f t="shared" ref="F7" si="20">IF(ISNUMBER(#REF!),IF(#REF!&gt;$M$2,$M$2,IF(#REF!&lt;$O$2,$O$2,#REF!)),":")</f>
        <v>:</v>
      </c>
      <c r="G7" s="5" t="str">
        <f t="shared" ref="G7" si="21">IF(ISNUMBER(#REF!),IF(#REF!&gt;$M$2,$M$2,IF(#REF!&lt;$O$2,$O$2,#REF!)),":")</f>
        <v>:</v>
      </c>
      <c r="H7" s="5" t="str">
        <f t="shared" ref="H7" si="22">IF(ISNUMBER(#REF!),IF(#REF!&gt;$M$2,$M$2,IF(#REF!&lt;$O$2,$O$2,#REF!)),":")</f>
        <v>:</v>
      </c>
      <c r="I7" s="5" t="str">
        <f t="shared" ref="I7" si="23">IF(ISNUMBER(#REF!),IF(#REF!&gt;$M$2,$M$2,IF(#REF!&lt;$O$2,$O$2,#REF!)),":")</f>
        <v>:</v>
      </c>
      <c r="J7" s="5" t="str">
        <f t="shared" ref="J7" si="24">IF(ISNUMBER(#REF!),IF(#REF!&gt;$M$2,$M$2,IF(#REF!&lt;$O$2,$O$2,#REF!)),":")</f>
        <v>:</v>
      </c>
      <c r="L7" s="1" t="s">
        <v>2</v>
      </c>
      <c r="M7" s="5" t="str">
        <f t="shared" si="0"/>
        <v>:</v>
      </c>
      <c r="N7" s="5" t="str">
        <f t="shared" si="0"/>
        <v>:</v>
      </c>
      <c r="O7" s="5" t="str">
        <f t="shared" si="0"/>
        <v>:</v>
      </c>
      <c r="P7" s="5" t="str">
        <f t="shared" si="0"/>
        <v>:</v>
      </c>
      <c r="Q7" s="5" t="str">
        <f t="shared" si="0"/>
        <v>:</v>
      </c>
      <c r="R7" s="5" t="str">
        <f t="shared" si="0"/>
        <v>:</v>
      </c>
      <c r="S7" s="5" t="str">
        <f t="shared" si="0"/>
        <v>:</v>
      </c>
      <c r="T7" s="5" t="str">
        <f t="shared" si="0"/>
        <v>:</v>
      </c>
      <c r="V7" s="1" t="s">
        <v>2</v>
      </c>
      <c r="W7" s="5" t="str">
        <f t="shared" si="1"/>
        <v>:</v>
      </c>
      <c r="X7" s="5" t="str">
        <f t="shared" si="2"/>
        <v>:</v>
      </c>
      <c r="Y7" s="5" t="str">
        <f t="shared" si="3"/>
        <v>:</v>
      </c>
      <c r="Z7" s="5" t="str">
        <f t="shared" si="4"/>
        <v>:</v>
      </c>
      <c r="AA7" s="5" t="str">
        <f t="shared" si="5"/>
        <v>:</v>
      </c>
      <c r="AB7" s="5" t="str">
        <f t="shared" si="6"/>
        <v>:</v>
      </c>
      <c r="AC7" s="5" t="str">
        <f t="shared" si="7"/>
        <v>:</v>
      </c>
      <c r="AD7" s="5" t="str">
        <f t="shared" si="8"/>
        <v>:</v>
      </c>
      <c r="AF7" s="1" t="s">
        <v>2</v>
      </c>
      <c r="AG7" s="5" t="str">
        <f t="shared" si="9"/>
        <v>:</v>
      </c>
      <c r="AH7" s="5" t="str">
        <f t="shared" si="10"/>
        <v>:</v>
      </c>
      <c r="AI7" s="5" t="str">
        <f t="shared" si="11"/>
        <v>:</v>
      </c>
      <c r="AJ7" s="5" t="str">
        <f t="shared" si="12"/>
        <v>:</v>
      </c>
      <c r="AK7" s="5" t="str">
        <f t="shared" si="13"/>
        <v>:</v>
      </c>
      <c r="AL7" s="5" t="str">
        <f t="shared" si="14"/>
        <v>:</v>
      </c>
      <c r="AM7" s="5" t="str">
        <f t="shared" si="15"/>
        <v>:</v>
      </c>
      <c r="AN7" s="5" t="str">
        <f t="shared" si="16"/>
        <v>:</v>
      </c>
    </row>
    <row r="8" spans="1:40">
      <c r="A8" s="1" t="s">
        <v>3</v>
      </c>
      <c r="B8" s="1" t="s">
        <v>31</v>
      </c>
      <c r="C8" s="5">
        <v>0.91267824219584159</v>
      </c>
      <c r="D8" s="5">
        <v>0.90201116235045409</v>
      </c>
      <c r="E8" s="5">
        <v>0.92434838203240144</v>
      </c>
      <c r="F8" s="5">
        <v>0.88907948600442588</v>
      </c>
      <c r="G8" s="5">
        <v>0.93287262236237378</v>
      </c>
      <c r="H8" s="5">
        <v>0.94745636924518584</v>
      </c>
      <c r="I8" s="5">
        <v>1.0244917705315835</v>
      </c>
      <c r="J8" s="5">
        <v>0.93360822244660346</v>
      </c>
      <c r="L8" s="1" t="s">
        <v>3</v>
      </c>
      <c r="M8" s="5">
        <f t="shared" si="0"/>
        <v>0.91267824219584159</v>
      </c>
      <c r="N8" s="5">
        <f t="shared" si="0"/>
        <v>0.90201116235045409</v>
      </c>
      <c r="O8" s="5">
        <f t="shared" si="0"/>
        <v>0.92434838203240144</v>
      </c>
      <c r="P8" s="5">
        <f t="shared" si="0"/>
        <v>0.88907948600442588</v>
      </c>
      <c r="Q8" s="5">
        <f t="shared" si="0"/>
        <v>0.93287262236237378</v>
      </c>
      <c r="R8" s="5">
        <f t="shared" si="0"/>
        <v>0.94745636924518584</v>
      </c>
      <c r="S8" s="5">
        <f t="shared" si="0"/>
        <v>1.0244917705315835</v>
      </c>
      <c r="T8" s="5">
        <f t="shared" si="0"/>
        <v>0.93360822244660346</v>
      </c>
      <c r="V8" s="1" t="s">
        <v>3</v>
      </c>
      <c r="W8" s="5">
        <f t="shared" si="1"/>
        <v>0.91267824219584159</v>
      </c>
      <c r="X8" s="5">
        <f t="shared" si="2"/>
        <v>0.90201116235045409</v>
      </c>
      <c r="Y8" s="5">
        <f t="shared" si="3"/>
        <v>0.92434838203240144</v>
      </c>
      <c r="Z8" s="5">
        <f t="shared" si="4"/>
        <v>0.88907948600442588</v>
      </c>
      <c r="AA8" s="5">
        <f t="shared" si="5"/>
        <v>0.93287262236237378</v>
      </c>
      <c r="AB8" s="5">
        <f t="shared" si="6"/>
        <v>0.94745636924518584</v>
      </c>
      <c r="AC8" s="5">
        <f t="shared" si="7"/>
        <v>1.0244917705315835</v>
      </c>
      <c r="AD8" s="5">
        <f t="shared" si="8"/>
        <v>0.93360822244660346</v>
      </c>
      <c r="AF8" s="1" t="s">
        <v>3</v>
      </c>
      <c r="AG8" s="5">
        <f t="shared" si="9"/>
        <v>0.25424347083184362</v>
      </c>
      <c r="AH8" s="5">
        <f t="shared" si="10"/>
        <v>0.25105568589003224</v>
      </c>
      <c r="AI8" s="5">
        <f t="shared" si="11"/>
        <v>0.25773101349385014</v>
      </c>
      <c r="AJ8" s="5">
        <f t="shared" si="12"/>
        <v>0.24719114154183633</v>
      </c>
      <c r="AK8" s="5">
        <f t="shared" si="13"/>
        <v>0.26027842528396783</v>
      </c>
      <c r="AL8" s="5">
        <f t="shared" si="14"/>
        <v>0.26463667978117394</v>
      </c>
      <c r="AM8" s="5">
        <f t="shared" si="15"/>
        <v>0.28765819042575408</v>
      </c>
      <c r="AN8" s="5">
        <f t="shared" si="16"/>
        <v>0.26049825441299762</v>
      </c>
    </row>
    <row r="9" spans="1:40">
      <c r="A9" s="1" t="s">
        <v>4</v>
      </c>
      <c r="B9" s="1" t="s">
        <v>32</v>
      </c>
      <c r="C9" s="5">
        <v>0.1257217689686923</v>
      </c>
      <c r="D9" s="5">
        <v>0.13136553864542885</v>
      </c>
      <c r="E9" s="5">
        <v>0.13984177021863992</v>
      </c>
      <c r="F9" s="5">
        <v>0.12203003643143785</v>
      </c>
      <c r="G9" s="5">
        <v>0.12367031230491514</v>
      </c>
      <c r="H9" s="5">
        <v>0.11484765408873655</v>
      </c>
      <c r="I9" s="5">
        <v>0.11977823782844303</v>
      </c>
      <c r="J9" s="5">
        <v>0.11977823782844303</v>
      </c>
      <c r="L9" s="1" t="s">
        <v>4</v>
      </c>
      <c r="M9" s="5">
        <f t="shared" si="0"/>
        <v>0.1257217689686923</v>
      </c>
      <c r="N9" s="5">
        <f t="shared" si="0"/>
        <v>0.13136553864542885</v>
      </c>
      <c r="O9" s="5">
        <f t="shared" si="0"/>
        <v>0.13984177021863992</v>
      </c>
      <c r="P9" s="5">
        <f t="shared" si="0"/>
        <v>0.12203003643143785</v>
      </c>
      <c r="Q9" s="5">
        <f t="shared" si="0"/>
        <v>0.12367031230491514</v>
      </c>
      <c r="R9" s="5">
        <f t="shared" si="0"/>
        <v>0.11484765408873655</v>
      </c>
      <c r="S9" s="5">
        <f t="shared" si="0"/>
        <v>0.11977823782844303</v>
      </c>
      <c r="T9" s="5">
        <f t="shared" si="0"/>
        <v>0.11977823782844303</v>
      </c>
      <c r="V9" s="1" t="s">
        <v>4</v>
      </c>
      <c r="W9" s="5">
        <f t="shared" si="1"/>
        <v>0.1257217689686923</v>
      </c>
      <c r="X9" s="5">
        <f t="shared" si="2"/>
        <v>0.13136553864542885</v>
      </c>
      <c r="Y9" s="5">
        <f t="shared" si="3"/>
        <v>0.13984177021863992</v>
      </c>
      <c r="Z9" s="5">
        <f t="shared" si="4"/>
        <v>0.12203003643143785</v>
      </c>
      <c r="AA9" s="5">
        <f t="shared" si="5"/>
        <v>0.12367031230491514</v>
      </c>
      <c r="AB9" s="5">
        <f t="shared" si="6"/>
        <v>0.11484765408873655</v>
      </c>
      <c r="AC9" s="5">
        <f t="shared" si="7"/>
        <v>0.11977823782844303</v>
      </c>
      <c r="AD9" s="5">
        <f t="shared" si="8"/>
        <v>0.11977823782844303</v>
      </c>
      <c r="AF9" s="1" t="s">
        <v>4</v>
      </c>
      <c r="AG9" s="5">
        <f t="shared" si="9"/>
        <v>1.9066830966413029E-2</v>
      </c>
      <c r="AH9" s="5">
        <f t="shared" si="10"/>
        <v>2.0753433509125958E-2</v>
      </c>
      <c r="AI9" s="5">
        <f t="shared" si="11"/>
        <v>2.3286498205746946E-2</v>
      </c>
      <c r="AJ9" s="5">
        <f t="shared" si="12"/>
        <v>1.7963581570886705E-2</v>
      </c>
      <c r="AK9" s="5">
        <f t="shared" si="13"/>
        <v>1.8453766964234852E-2</v>
      </c>
      <c r="AL9" s="5">
        <f t="shared" si="14"/>
        <v>1.5817174999429813E-2</v>
      </c>
      <c r="AM9" s="5">
        <f t="shared" si="15"/>
        <v>1.729064672998714E-2</v>
      </c>
      <c r="AN9" s="5">
        <f t="shared" si="16"/>
        <v>1.729064672998714E-2</v>
      </c>
    </row>
    <row r="10" spans="1:40">
      <c r="A10" s="1" t="s">
        <v>5</v>
      </c>
      <c r="B10" s="1" t="s">
        <v>33</v>
      </c>
      <c r="C10" s="5">
        <v>1.5632710607553477</v>
      </c>
      <c r="D10" s="5">
        <v>1.5796211411869667</v>
      </c>
      <c r="E10" s="5">
        <v>1.6270148826003816</v>
      </c>
      <c r="F10" s="5">
        <v>1.6417833098567851</v>
      </c>
      <c r="G10" s="5">
        <v>1.6571345065181913</v>
      </c>
      <c r="H10" s="5">
        <v>1.7153099912317604</v>
      </c>
      <c r="I10" s="5">
        <v>1.7153099912317604</v>
      </c>
      <c r="J10" s="5">
        <v>1.7153099912317604</v>
      </c>
      <c r="L10" s="1" t="s">
        <v>5</v>
      </c>
      <c r="M10" s="5">
        <f t="shared" si="0"/>
        <v>1.5632710607553477</v>
      </c>
      <c r="N10" s="5">
        <f t="shared" si="0"/>
        <v>1.5796211411869667</v>
      </c>
      <c r="O10" s="5">
        <f t="shared" si="0"/>
        <v>1.6270148826003816</v>
      </c>
      <c r="P10" s="5">
        <f t="shared" si="0"/>
        <v>1.6417833098567851</v>
      </c>
      <c r="Q10" s="5">
        <f t="shared" si="0"/>
        <v>1.6571345065181913</v>
      </c>
      <c r="R10" s="5">
        <f t="shared" si="0"/>
        <v>1.7153099912317604</v>
      </c>
      <c r="S10" s="5">
        <f t="shared" si="0"/>
        <v>1.7153099912317604</v>
      </c>
      <c r="T10" s="5">
        <f t="shared" si="0"/>
        <v>1.7153099912317604</v>
      </c>
      <c r="V10" s="1" t="s">
        <v>5</v>
      </c>
      <c r="W10" s="5">
        <f t="shared" si="1"/>
        <v>1.5632710607553477</v>
      </c>
      <c r="X10" s="5">
        <f t="shared" si="2"/>
        <v>1.5796211411869667</v>
      </c>
      <c r="Y10" s="5">
        <f t="shared" si="3"/>
        <v>1.6270148826003816</v>
      </c>
      <c r="Z10" s="5">
        <f t="shared" si="4"/>
        <v>1.6417833098567851</v>
      </c>
      <c r="AA10" s="5">
        <f t="shared" si="5"/>
        <v>1.6571345065181913</v>
      </c>
      <c r="AB10" s="5">
        <f t="shared" si="6"/>
        <v>1.7153099912317604</v>
      </c>
      <c r="AC10" s="5">
        <f t="shared" si="7"/>
        <v>1.7153099912317604</v>
      </c>
      <c r="AD10" s="5">
        <f t="shared" si="8"/>
        <v>1.7153099912317604</v>
      </c>
      <c r="AF10" s="1" t="s">
        <v>5</v>
      </c>
      <c r="AG10" s="5">
        <f t="shared" si="9"/>
        <v>0.44866875125677619</v>
      </c>
      <c r="AH10" s="5">
        <f t="shared" si="10"/>
        <v>0.45355486263428285</v>
      </c>
      <c r="AI10" s="5">
        <f t="shared" si="11"/>
        <v>0.46771816293798446</v>
      </c>
      <c r="AJ10" s="5">
        <f t="shared" si="12"/>
        <v>0.47213160792054515</v>
      </c>
      <c r="AK10" s="5">
        <f t="shared" si="13"/>
        <v>0.47671920961335296</v>
      </c>
      <c r="AL10" s="5">
        <f t="shared" si="14"/>
        <v>0.4941045612597722</v>
      </c>
      <c r="AM10" s="5">
        <f t="shared" si="15"/>
        <v>0.4941045612597722</v>
      </c>
      <c r="AN10" s="5">
        <f t="shared" si="16"/>
        <v>0.4941045612597722</v>
      </c>
    </row>
    <row r="11" spans="1:40">
      <c r="A11" s="1" t="s">
        <v>6</v>
      </c>
      <c r="B11" s="1" t="s">
        <v>34</v>
      </c>
      <c r="C11" s="5">
        <v>0.39639000000000002</v>
      </c>
      <c r="D11" s="5">
        <v>0.38728000000000001</v>
      </c>
      <c r="E11" s="5">
        <v>0.37089</v>
      </c>
      <c r="F11" s="5">
        <v>0.37539</v>
      </c>
      <c r="G11" s="5">
        <v>0.36627999999999999</v>
      </c>
      <c r="H11" s="5">
        <v>0.36627999999999999</v>
      </c>
      <c r="I11" s="5">
        <v>0.36627999999999999</v>
      </c>
      <c r="J11" s="5">
        <v>0.36627999999999999</v>
      </c>
      <c r="L11" s="1" t="s">
        <v>6</v>
      </c>
      <c r="M11" s="5">
        <f t="shared" si="0"/>
        <v>0.39639000000000002</v>
      </c>
      <c r="N11" s="5">
        <f t="shared" si="0"/>
        <v>0.38728000000000001</v>
      </c>
      <c r="O11" s="5">
        <f t="shared" si="0"/>
        <v>0.37089</v>
      </c>
      <c r="P11" s="5">
        <f t="shared" si="0"/>
        <v>0.37539</v>
      </c>
      <c r="Q11" s="5">
        <f t="shared" si="0"/>
        <v>0.36627999999999999</v>
      </c>
      <c r="R11" s="5">
        <f t="shared" si="0"/>
        <v>0.36627999999999999</v>
      </c>
      <c r="S11" s="5">
        <f t="shared" si="0"/>
        <v>0.36627999999999999</v>
      </c>
      <c r="T11" s="5">
        <f t="shared" si="0"/>
        <v>0.36627999999999999</v>
      </c>
      <c r="V11" s="1" t="s">
        <v>6</v>
      </c>
      <c r="W11" s="5">
        <f t="shared" si="1"/>
        <v>0.39639000000000002</v>
      </c>
      <c r="X11" s="5">
        <f t="shared" si="2"/>
        <v>0.38728000000000001</v>
      </c>
      <c r="Y11" s="5">
        <f t="shared" si="3"/>
        <v>0.37089</v>
      </c>
      <c r="Z11" s="5">
        <f t="shared" si="4"/>
        <v>0.37539</v>
      </c>
      <c r="AA11" s="5">
        <f t="shared" si="5"/>
        <v>0.36627999999999999</v>
      </c>
      <c r="AB11" s="5">
        <f t="shared" si="6"/>
        <v>0.36627999999999999</v>
      </c>
      <c r="AC11" s="5">
        <f t="shared" si="7"/>
        <v>0.36627999999999999</v>
      </c>
      <c r="AD11" s="5">
        <f t="shared" si="8"/>
        <v>0.36627999999999999</v>
      </c>
      <c r="AF11" s="1" t="s">
        <v>6</v>
      </c>
      <c r="AG11" s="5">
        <f t="shared" si="9"/>
        <v>9.9954208169407976E-2</v>
      </c>
      <c r="AH11" s="5">
        <f t="shared" si="10"/>
        <v>9.7231746048487513E-2</v>
      </c>
      <c r="AI11" s="5">
        <f t="shared" si="11"/>
        <v>9.2333704976930275E-2</v>
      </c>
      <c r="AJ11" s="5">
        <f t="shared" si="12"/>
        <v>9.3678499657955758E-2</v>
      </c>
      <c r="AK11" s="5">
        <f t="shared" si="13"/>
        <v>9.0956037537035295E-2</v>
      </c>
      <c r="AL11" s="5">
        <f t="shared" si="14"/>
        <v>9.0956037537035295E-2</v>
      </c>
      <c r="AM11" s="5">
        <f t="shared" si="15"/>
        <v>9.0956037537035295E-2</v>
      </c>
      <c r="AN11" s="5">
        <f t="shared" si="16"/>
        <v>9.0956037537035295E-2</v>
      </c>
    </row>
    <row r="12" spans="1:40">
      <c r="A12" s="1" t="s">
        <v>8</v>
      </c>
      <c r="B12" s="1" t="s">
        <v>35</v>
      </c>
      <c r="C12" s="5">
        <v>2.6187494097079669</v>
      </c>
      <c r="D12" s="5">
        <v>2.5436660587106008</v>
      </c>
      <c r="E12" s="5">
        <v>2.4465755120740766</v>
      </c>
      <c r="F12" s="5">
        <v>2.4949505761445594</v>
      </c>
      <c r="G12" s="5">
        <v>2.5567456736529341</v>
      </c>
      <c r="H12" s="5">
        <v>2.5473722681116762</v>
      </c>
      <c r="I12" s="5">
        <v>2.571188189412231</v>
      </c>
      <c r="J12" s="5">
        <v>2.5891854680363817</v>
      </c>
      <c r="L12" s="1" t="s">
        <v>8</v>
      </c>
      <c r="M12" s="5">
        <f t="shared" ref="M12:T12" si="25">IF(ISNUMBER(C12),IF(C12&gt;$M$2,$M$2,IF(C12&lt;$O$2,$O$2,C12)),":")</f>
        <v>2.6187494097079669</v>
      </c>
      <c r="N12" s="5">
        <f t="shared" si="25"/>
        <v>2.5436660587106008</v>
      </c>
      <c r="O12" s="5">
        <f t="shared" si="25"/>
        <v>2.4465755120740766</v>
      </c>
      <c r="P12" s="5">
        <f t="shared" si="25"/>
        <v>2.4949505761445594</v>
      </c>
      <c r="Q12" s="5">
        <f t="shared" si="25"/>
        <v>2.5567456736529341</v>
      </c>
      <c r="R12" s="5">
        <f t="shared" si="25"/>
        <v>2.5473722681116762</v>
      </c>
      <c r="S12" s="5">
        <f t="shared" si="25"/>
        <v>2.571188189412231</v>
      </c>
      <c r="T12" s="5">
        <f t="shared" si="25"/>
        <v>2.5891854680363817</v>
      </c>
      <c r="V12" s="1" t="s">
        <v>8</v>
      </c>
      <c r="W12" s="5">
        <f t="shared" si="1"/>
        <v>2.6187494097079669</v>
      </c>
      <c r="X12" s="5">
        <f t="shared" si="2"/>
        <v>2.5436660587106008</v>
      </c>
      <c r="Y12" s="5">
        <f t="shared" si="3"/>
        <v>2.4465755120740766</v>
      </c>
      <c r="Z12" s="5">
        <f t="shared" si="4"/>
        <v>2.4949505761445594</v>
      </c>
      <c r="AA12" s="5">
        <f t="shared" si="5"/>
        <v>2.5567456736529341</v>
      </c>
      <c r="AB12" s="5">
        <f t="shared" si="6"/>
        <v>2.5473722681116762</v>
      </c>
      <c r="AC12" s="5">
        <f t="shared" si="7"/>
        <v>2.571188189412231</v>
      </c>
      <c r="AD12" s="5">
        <f t="shared" si="8"/>
        <v>2.5891854680363817</v>
      </c>
      <c r="AF12" s="1" t="s">
        <v>8</v>
      </c>
      <c r="AG12" s="5">
        <f t="shared" si="9"/>
        <v>0.76409134450322813</v>
      </c>
      <c r="AH12" s="5">
        <f t="shared" si="10"/>
        <v>0.74165319093548876</v>
      </c>
      <c r="AI12" s="5">
        <f t="shared" si="11"/>
        <v>0.71263833522556574</v>
      </c>
      <c r="AJ12" s="5">
        <f t="shared" si="12"/>
        <v>0.72709489719362175</v>
      </c>
      <c r="AK12" s="5">
        <f t="shared" si="13"/>
        <v>0.74556194573644685</v>
      </c>
      <c r="AL12" s="5">
        <f t="shared" si="14"/>
        <v>0.74276076664422941</v>
      </c>
      <c r="AM12" s="5">
        <f t="shared" si="15"/>
        <v>0.74987799426394219</v>
      </c>
      <c r="AN12" s="5">
        <f t="shared" si="16"/>
        <v>0.75525635972320693</v>
      </c>
    </row>
    <row r="13" spans="1:40">
      <c r="A13" s="1" t="s">
        <v>7</v>
      </c>
      <c r="B13" s="1" t="s">
        <v>36</v>
      </c>
      <c r="C13" s="5">
        <v>3.1898101692277878</v>
      </c>
      <c r="D13" s="5">
        <v>3.0841852428353715</v>
      </c>
      <c r="E13" s="5">
        <v>3.0993280975948934</v>
      </c>
      <c r="F13" s="5">
        <v>3.4081553797895534</v>
      </c>
      <c r="G13" s="5">
        <v>3.6263144387982544</v>
      </c>
      <c r="H13" s="5">
        <v>3.7156005567373649</v>
      </c>
      <c r="I13" s="5">
        <v>3.7923833892694394</v>
      </c>
      <c r="J13" s="5">
        <v>3.9006258589014213</v>
      </c>
      <c r="L13" s="1" t="s">
        <v>7</v>
      </c>
      <c r="M13" s="5">
        <f t="shared" si="0"/>
        <v>3.1898101692277878</v>
      </c>
      <c r="N13" s="5">
        <f t="shared" si="0"/>
        <v>3.0841852428353715</v>
      </c>
      <c r="O13" s="5">
        <f t="shared" si="0"/>
        <v>3.0993280975948934</v>
      </c>
      <c r="P13" s="5">
        <f t="shared" si="0"/>
        <v>3.4081553797895534</v>
      </c>
      <c r="Q13" s="5">
        <f t="shared" si="0"/>
        <v>3.4081553797895534</v>
      </c>
      <c r="R13" s="5">
        <f t="shared" si="0"/>
        <v>3.4081553797895534</v>
      </c>
      <c r="S13" s="5">
        <f t="shared" si="0"/>
        <v>3.4081553797895534</v>
      </c>
      <c r="T13" s="5">
        <f t="shared" si="0"/>
        <v>3.4081553797895534</v>
      </c>
      <c r="V13" s="1" t="s">
        <v>7</v>
      </c>
      <c r="W13" s="5">
        <f t="shared" si="1"/>
        <v>3.1898101692277878</v>
      </c>
      <c r="X13" s="5">
        <f t="shared" si="2"/>
        <v>3.0841852428353715</v>
      </c>
      <c r="Y13" s="5">
        <f t="shared" si="3"/>
        <v>3.0993280975948934</v>
      </c>
      <c r="Z13" s="5">
        <f t="shared" si="4"/>
        <v>3.4081553797895534</v>
      </c>
      <c r="AA13" s="5">
        <f t="shared" si="5"/>
        <v>3.4081553797895534</v>
      </c>
      <c r="AB13" s="5">
        <f t="shared" si="6"/>
        <v>3.4081553797895534</v>
      </c>
      <c r="AC13" s="5">
        <f t="shared" si="7"/>
        <v>3.4081553797895534</v>
      </c>
      <c r="AD13" s="5">
        <f t="shared" si="8"/>
        <v>3.4081553797895534</v>
      </c>
      <c r="AF13" s="1" t="s">
        <v>7</v>
      </c>
      <c r="AG13" s="5">
        <f t="shared" si="9"/>
        <v>0.93474900493536672</v>
      </c>
      <c r="AH13" s="5">
        <f t="shared" si="10"/>
        <v>0.90318370733620468</v>
      </c>
      <c r="AI13" s="5">
        <f t="shared" si="11"/>
        <v>0.90770904745534831</v>
      </c>
      <c r="AJ13" s="5">
        <f t="shared" si="12"/>
        <v>1</v>
      </c>
      <c r="AK13" s="5">
        <f t="shared" si="13"/>
        <v>1</v>
      </c>
      <c r="AL13" s="5">
        <f t="shared" si="14"/>
        <v>1</v>
      </c>
      <c r="AM13" s="5">
        <f t="shared" si="15"/>
        <v>1</v>
      </c>
      <c r="AN13" s="5">
        <f t="shared" si="16"/>
        <v>1</v>
      </c>
    </row>
    <row r="14" spans="1:40">
      <c r="A14" s="1" t="s">
        <v>11</v>
      </c>
      <c r="B14" s="1" t="s">
        <v>37</v>
      </c>
      <c r="C14" s="5">
        <v>7.7750151299445888E-2</v>
      </c>
      <c r="D14" s="5">
        <v>7.9920826621406163E-2</v>
      </c>
      <c r="E14" s="5">
        <v>8.6174900198211571E-2</v>
      </c>
      <c r="F14" s="5">
        <v>7.3910870918083266E-2</v>
      </c>
      <c r="G14" s="5">
        <v>6.4878416905307629E-2</v>
      </c>
      <c r="H14" s="5">
        <v>6.1919658089259685E-2</v>
      </c>
      <c r="I14" s="5">
        <v>6.3865665554251438E-2</v>
      </c>
      <c r="J14" s="5">
        <v>6.3865665554251438E-2</v>
      </c>
      <c r="L14" s="1" t="s">
        <v>11</v>
      </c>
      <c r="M14" s="5">
        <f t="shared" si="0"/>
        <v>7.7750151299445888E-2</v>
      </c>
      <c r="N14" s="5">
        <f t="shared" si="0"/>
        <v>7.9920826621406163E-2</v>
      </c>
      <c r="O14" s="5">
        <f t="shared" si="0"/>
        <v>8.6174900198211571E-2</v>
      </c>
      <c r="P14" s="5">
        <f t="shared" si="0"/>
        <v>7.3910870918083266E-2</v>
      </c>
      <c r="Q14" s="5">
        <f t="shared" si="0"/>
        <v>6.4878416905307629E-2</v>
      </c>
      <c r="R14" s="5">
        <f t="shared" si="0"/>
        <v>6.1919658089259685E-2</v>
      </c>
      <c r="S14" s="5">
        <f t="shared" si="0"/>
        <v>6.3865665554251438E-2</v>
      </c>
      <c r="T14" s="5">
        <f t="shared" si="0"/>
        <v>6.3865665554251438E-2</v>
      </c>
      <c r="V14" s="1" t="s">
        <v>11</v>
      </c>
      <c r="W14" s="5">
        <f t="shared" si="1"/>
        <v>7.7750151299445888E-2</v>
      </c>
      <c r="X14" s="5">
        <f t="shared" si="2"/>
        <v>7.9920826621406163E-2</v>
      </c>
      <c r="Y14" s="5">
        <f t="shared" si="3"/>
        <v>8.6174900198211571E-2</v>
      </c>
      <c r="Z14" s="5">
        <f t="shared" si="4"/>
        <v>7.3910870918083266E-2</v>
      </c>
      <c r="AA14" s="5">
        <f t="shared" si="5"/>
        <v>6.4878416905307629E-2</v>
      </c>
      <c r="AB14" s="5">
        <f t="shared" si="6"/>
        <v>6.1919658089259685E-2</v>
      </c>
      <c r="AC14" s="5">
        <f t="shared" si="7"/>
        <v>6.3865665554251438E-2</v>
      </c>
      <c r="AD14" s="5">
        <f t="shared" si="8"/>
        <v>6.3865665554251438E-2</v>
      </c>
      <c r="AF14" s="1" t="s">
        <v>11</v>
      </c>
      <c r="AG14" s="5">
        <f t="shared" si="9"/>
        <v>4.730836237126293E-3</v>
      </c>
      <c r="AH14" s="5">
        <f t="shared" si="10"/>
        <v>5.379527932060835E-3</v>
      </c>
      <c r="AI14" s="5">
        <f t="shared" si="11"/>
        <v>7.2485156833563651E-3</v>
      </c>
      <c r="AJ14" s="5">
        <f t="shared" si="12"/>
        <v>3.5834931624992004E-3</v>
      </c>
      <c r="AK14" s="5">
        <f t="shared" si="13"/>
        <v>8.8420513739077974E-4</v>
      </c>
      <c r="AL14" s="5">
        <f t="shared" si="14"/>
        <v>0</v>
      </c>
      <c r="AM14" s="5">
        <f t="shared" si="15"/>
        <v>5.8155121959039548E-4</v>
      </c>
      <c r="AN14" s="5">
        <f t="shared" si="16"/>
        <v>5.8155121959039548E-4</v>
      </c>
    </row>
    <row r="15" spans="1:40">
      <c r="A15" s="1" t="s">
        <v>9</v>
      </c>
      <c r="B15" s="1" t="s">
        <v>38</v>
      </c>
      <c r="C15" s="5">
        <v>2.0879047168815195</v>
      </c>
      <c r="D15" s="5">
        <v>2.0879047168815195</v>
      </c>
      <c r="E15" s="5">
        <v>2.0879047168815195</v>
      </c>
      <c r="F15" s="5">
        <v>2.1389012265896512</v>
      </c>
      <c r="G15" s="5">
        <v>2.2298724330297026</v>
      </c>
      <c r="H15" s="5">
        <v>2.3779082863195766</v>
      </c>
      <c r="I15" s="5">
        <v>2.6340432793677864</v>
      </c>
      <c r="J15" s="5">
        <v>2.6827528499686535</v>
      </c>
      <c r="L15" s="1" t="s">
        <v>9</v>
      </c>
      <c r="M15" s="5">
        <f t="shared" si="0"/>
        <v>2.0879047168815195</v>
      </c>
      <c r="N15" s="5">
        <f t="shared" si="0"/>
        <v>2.0879047168815195</v>
      </c>
      <c r="O15" s="5">
        <f t="shared" si="0"/>
        <v>2.0879047168815195</v>
      </c>
      <c r="P15" s="5">
        <f t="shared" si="0"/>
        <v>2.1389012265896512</v>
      </c>
      <c r="Q15" s="5">
        <f t="shared" si="0"/>
        <v>2.2298724330297026</v>
      </c>
      <c r="R15" s="5">
        <f t="shared" si="0"/>
        <v>2.3779082863195766</v>
      </c>
      <c r="S15" s="5">
        <f t="shared" si="0"/>
        <v>2.6340432793677864</v>
      </c>
      <c r="T15" s="5">
        <f t="shared" si="0"/>
        <v>2.6827528499686535</v>
      </c>
      <c r="V15" s="1" t="s">
        <v>9</v>
      </c>
      <c r="W15" s="5">
        <f t="shared" si="1"/>
        <v>2.0879047168815195</v>
      </c>
      <c r="X15" s="5">
        <f t="shared" si="2"/>
        <v>2.0879047168815195</v>
      </c>
      <c r="Y15" s="5">
        <f t="shared" si="3"/>
        <v>2.0879047168815195</v>
      </c>
      <c r="Z15" s="5">
        <f t="shared" si="4"/>
        <v>2.1389012265896512</v>
      </c>
      <c r="AA15" s="5">
        <f t="shared" si="5"/>
        <v>2.2298724330297026</v>
      </c>
      <c r="AB15" s="5">
        <f t="shared" si="6"/>
        <v>2.3779082863195766</v>
      </c>
      <c r="AC15" s="5">
        <f t="shared" si="7"/>
        <v>2.6340432793677864</v>
      </c>
      <c r="AD15" s="5">
        <f t="shared" si="8"/>
        <v>2.6827528499686535</v>
      </c>
      <c r="AF15" s="1" t="s">
        <v>9</v>
      </c>
      <c r="AG15" s="5">
        <f t="shared" ref="AG15:AN16" si="26">IF(ISNUMBER(W15),(W15-$AI$2)/($AG$2-$AI$2),":")</f>
        <v>0.60545198464464833</v>
      </c>
      <c r="AH15" s="5">
        <f t="shared" si="26"/>
        <v>0.60545198464464833</v>
      </c>
      <c r="AI15" s="5">
        <f t="shared" si="26"/>
        <v>0.60545198464464833</v>
      </c>
      <c r="AJ15" s="5">
        <f t="shared" si="26"/>
        <v>0.62069194797939486</v>
      </c>
      <c r="AK15" s="5">
        <f t="shared" si="26"/>
        <v>0.64787808010096193</v>
      </c>
      <c r="AL15" s="5">
        <f t="shared" si="26"/>
        <v>0.69211759745769308</v>
      </c>
      <c r="AM15" s="5">
        <f t="shared" si="26"/>
        <v>0.76866181440785519</v>
      </c>
      <c r="AN15" s="5">
        <f t="shared" si="26"/>
        <v>0.78321834139876212</v>
      </c>
    </row>
    <row r="16" spans="1:40">
      <c r="A16" s="1" t="s">
        <v>10</v>
      </c>
      <c r="B16" s="1" t="s">
        <v>39</v>
      </c>
      <c r="C16" s="5">
        <v>0.34927017172421804</v>
      </c>
      <c r="D16" s="5">
        <v>0.34112074149041127</v>
      </c>
      <c r="E16" s="5">
        <v>0.33909300008687548</v>
      </c>
      <c r="F16" s="5">
        <v>0.34079543562936809</v>
      </c>
      <c r="G16" s="5">
        <v>0.29643275934416091</v>
      </c>
      <c r="H16" s="5">
        <v>0.21081668444857005</v>
      </c>
      <c r="I16" s="5">
        <v>0.21081668444857005</v>
      </c>
      <c r="J16" s="5">
        <v>0.21081668444857005</v>
      </c>
      <c r="L16" s="1" t="s">
        <v>10</v>
      </c>
      <c r="M16" s="5">
        <f t="shared" si="0"/>
        <v>0.34927017172421804</v>
      </c>
      <c r="N16" s="5">
        <f t="shared" si="0"/>
        <v>0.34112074149041127</v>
      </c>
      <c r="O16" s="5">
        <f t="shared" si="0"/>
        <v>0.33909300008687548</v>
      </c>
      <c r="P16" s="5">
        <f t="shared" si="0"/>
        <v>0.34079543562936809</v>
      </c>
      <c r="Q16" s="5">
        <f t="shared" si="0"/>
        <v>0.29643275934416091</v>
      </c>
      <c r="R16" s="5">
        <f t="shared" si="0"/>
        <v>0.21081668444857005</v>
      </c>
      <c r="S16" s="5">
        <f t="shared" si="0"/>
        <v>0.21081668444857005</v>
      </c>
      <c r="T16" s="5">
        <f t="shared" si="0"/>
        <v>0.21081668444857005</v>
      </c>
      <c r="V16" s="1" t="s">
        <v>10</v>
      </c>
      <c r="W16" s="5">
        <f t="shared" si="1"/>
        <v>0.34927017172421804</v>
      </c>
      <c r="X16" s="5">
        <f t="shared" si="2"/>
        <v>0.34112074149041127</v>
      </c>
      <c r="Y16" s="5">
        <f t="shared" si="3"/>
        <v>0.33909300008687548</v>
      </c>
      <c r="Z16" s="5">
        <f t="shared" si="4"/>
        <v>0.34079543562936809</v>
      </c>
      <c r="AA16" s="5">
        <f t="shared" si="5"/>
        <v>0.29643275934416091</v>
      </c>
      <c r="AB16" s="5">
        <f t="shared" si="6"/>
        <v>0.21081668444857005</v>
      </c>
      <c r="AC16" s="5">
        <f t="shared" si="7"/>
        <v>0.21081668444857005</v>
      </c>
      <c r="AD16" s="5">
        <f t="shared" si="8"/>
        <v>0.21081668444857005</v>
      </c>
      <c r="AF16" s="1" t="s">
        <v>10</v>
      </c>
      <c r="AG16" s="5">
        <f t="shared" si="26"/>
        <v>8.5872764961384546E-2</v>
      </c>
      <c r="AH16" s="5">
        <f t="shared" si="26"/>
        <v>8.3437362643204213E-2</v>
      </c>
      <c r="AI16" s="5">
        <f t="shared" si="26"/>
        <v>8.2831385786766423E-2</v>
      </c>
      <c r="AJ16" s="5">
        <f t="shared" si="26"/>
        <v>8.3340147178395926E-2</v>
      </c>
      <c r="AK16" s="5">
        <f t="shared" si="26"/>
        <v>7.0082660266306676E-2</v>
      </c>
      <c r="AL16" s="5">
        <f t="shared" si="26"/>
        <v>4.4496873126335698E-2</v>
      </c>
      <c r="AM16" s="5">
        <f t="shared" si="26"/>
        <v>4.4496873126335698E-2</v>
      </c>
      <c r="AN16" s="5">
        <f t="shared" si="26"/>
        <v>4.4496873126335698E-2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06198-73CF-4C99-9EE1-2E6B4937193D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3.83980800959952</v>
      </c>
      <c r="N2" s="1" t="s">
        <v>22</v>
      </c>
      <c r="O2" s="5" cm="1">
        <f t="array" ref="O2">MIN(IF(C5:J16&gt;AVERAGE(C5:J16)-2*STDEVP(C5:J16),C5:J16))</f>
        <v>0.72104749098584342</v>
      </c>
      <c r="V2" s="1" t="s">
        <v>23</v>
      </c>
      <c r="X2" s="4">
        <f>SKEW(M5:T16)</f>
        <v>-0.66303087783424741</v>
      </c>
      <c r="AF2" s="1" t="s">
        <v>12</v>
      </c>
      <c r="AG2" s="5">
        <f>MAX(W5:AD16)</f>
        <v>3.83980800959952</v>
      </c>
      <c r="AH2" s="1" t="s">
        <v>13</v>
      </c>
      <c r="AI2" s="5">
        <f>MIN(W5:AD16)</f>
        <v>0.72104749098584342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3.6874807115139543</v>
      </c>
      <c r="D5" s="5">
        <v>3.6874807115139543</v>
      </c>
      <c r="E5" s="5">
        <v>3.6874807115139543</v>
      </c>
      <c r="F5" s="5">
        <v>3.6874807115139543</v>
      </c>
      <c r="G5" s="5">
        <v>3.6874807115139543</v>
      </c>
      <c r="H5" s="5">
        <v>3.6874807115139543</v>
      </c>
      <c r="I5" s="5">
        <v>3.6874807115139543</v>
      </c>
      <c r="J5" s="5">
        <v>3.6874807115139543</v>
      </c>
      <c r="L5" s="1" t="s">
        <v>0</v>
      </c>
      <c r="M5" s="5">
        <f t="shared" ref="M5:T16" si="0">IF(ISNUMBER(C5),IF(C5&gt;$M$2,$M$2,IF(C5&lt;$O$2,$O$2,C5)),":")</f>
        <v>3.6874807115139543</v>
      </c>
      <c r="N5" s="5">
        <f t="shared" si="0"/>
        <v>3.6874807115139543</v>
      </c>
      <c r="O5" s="5">
        <f t="shared" si="0"/>
        <v>3.6874807115139543</v>
      </c>
      <c r="P5" s="5">
        <f t="shared" si="0"/>
        <v>3.6874807115139543</v>
      </c>
      <c r="Q5" s="5">
        <f t="shared" si="0"/>
        <v>3.6874807115139543</v>
      </c>
      <c r="R5" s="5">
        <f t="shared" si="0"/>
        <v>3.6874807115139543</v>
      </c>
      <c r="S5" s="5">
        <f t="shared" si="0"/>
        <v>3.6874807115139543</v>
      </c>
      <c r="T5" s="5">
        <f t="shared" si="0"/>
        <v>3.6874807115139543</v>
      </c>
      <c r="V5" s="1" t="s">
        <v>0</v>
      </c>
      <c r="W5" s="5">
        <f t="shared" ref="W5:W16" si="1">IF(ISNUMBER(M5),IF(ABS($X$2)&gt;1,SQRT(M5),M5),":")</f>
        <v>3.6874807115139543</v>
      </c>
      <c r="X5" s="5">
        <f t="shared" ref="X5:X16" si="2">IF(ISNUMBER(N5),IF(ABS($X$2)&gt;1,SQRT(N5),N5),":")</f>
        <v>3.6874807115139543</v>
      </c>
      <c r="Y5" s="5">
        <f t="shared" ref="Y5:Y16" si="3">IF(ISNUMBER(O5),IF(ABS($X$2)&gt;1,SQRT(O5),O5),":")</f>
        <v>3.6874807115139543</v>
      </c>
      <c r="Z5" s="5">
        <f t="shared" ref="Z5:Z16" si="4">IF(ISNUMBER(P5),IF(ABS($X$2)&gt;1,SQRT(P5),P5),":")</f>
        <v>3.6874807115139543</v>
      </c>
      <c r="AA5" s="5">
        <f t="shared" ref="AA5:AA16" si="5">IF(ISNUMBER(Q5),IF(ABS($X$2)&gt;1,SQRT(Q5),Q5),":")</f>
        <v>3.6874807115139543</v>
      </c>
      <c r="AB5" s="5">
        <f t="shared" ref="AB5:AB16" si="6">IF(ISNUMBER(R5),IF(ABS($X$2)&gt;1,SQRT(R5),R5),":")</f>
        <v>3.6874807115139543</v>
      </c>
      <c r="AC5" s="5">
        <f t="shared" ref="AC5:AC16" si="7">IF(ISNUMBER(S5),IF(ABS($X$2)&gt;1,SQRT(S5),S5),":")</f>
        <v>3.6874807115139543</v>
      </c>
      <c r="AD5" s="5">
        <f t="shared" ref="AD5:AD16" si="8">IF(ISNUMBER(T5),IF(ABS($X$2)&gt;1,SQRT(T5),T5),":")</f>
        <v>3.6874807115139543</v>
      </c>
      <c r="AF5" s="1" t="s">
        <v>0</v>
      </c>
      <c r="AG5" s="5">
        <f t="shared" ref="AG5:AG14" si="9">IF(ISNUMBER(W5),(W5-$AI$2)/($AG$2-$AI$2),":")</f>
        <v>0.95115774450252533</v>
      </c>
      <c r="AH5" s="5">
        <f t="shared" ref="AH5:AH14" si="10">IF(ISNUMBER(X5),(X5-$AI$2)/($AG$2-$AI$2),":")</f>
        <v>0.95115774450252533</v>
      </c>
      <c r="AI5" s="5">
        <f t="shared" ref="AI5:AI14" si="11">IF(ISNUMBER(Y5),(Y5-$AI$2)/($AG$2-$AI$2),":")</f>
        <v>0.95115774450252533</v>
      </c>
      <c r="AJ5" s="5">
        <f t="shared" ref="AJ5:AJ14" si="12">IF(ISNUMBER(Z5),(Z5-$AI$2)/($AG$2-$AI$2),":")</f>
        <v>0.95115774450252533</v>
      </c>
      <c r="AK5" s="5">
        <f t="shared" ref="AK5:AK14" si="13">IF(ISNUMBER(AA5),(AA5-$AI$2)/($AG$2-$AI$2),":")</f>
        <v>0.95115774450252533</v>
      </c>
      <c r="AL5" s="5">
        <f t="shared" ref="AL5:AL14" si="14">IF(ISNUMBER(AB5),(AB5-$AI$2)/($AG$2-$AI$2),":")</f>
        <v>0.95115774450252533</v>
      </c>
      <c r="AM5" s="5">
        <f t="shared" ref="AM5:AM14" si="15">IF(ISNUMBER(AC5),(AC5-$AI$2)/($AG$2-$AI$2),":")</f>
        <v>0.95115774450252533</v>
      </c>
      <c r="AN5" s="5">
        <f t="shared" ref="AN5:AN14" si="16">IF(ISNUMBER(AD5),(AD5-$AI$2)/($AG$2-$AI$2),":")</f>
        <v>0.95115774450252533</v>
      </c>
    </row>
    <row r="6" spans="1:40">
      <c r="A6" s="1" t="s">
        <v>1</v>
      </c>
      <c r="B6" s="1" t="s">
        <v>29</v>
      </c>
      <c r="C6" s="5">
        <v>3.3059663348667168</v>
      </c>
      <c r="D6" s="5">
        <v>3.3831204589364399</v>
      </c>
      <c r="E6" s="5">
        <v>3.3495832651848687</v>
      </c>
      <c r="F6" s="5">
        <v>3.4960346646792422</v>
      </c>
      <c r="G6" s="5">
        <v>3.6252552130135616</v>
      </c>
      <c r="H6" s="5">
        <v>3.6252552130135616</v>
      </c>
      <c r="I6" s="5">
        <v>3.6252552130135616</v>
      </c>
      <c r="J6" s="5">
        <v>3.6252552130135616</v>
      </c>
      <c r="L6" s="1" t="s">
        <v>1</v>
      </c>
      <c r="M6" s="5">
        <f t="shared" si="0"/>
        <v>3.3059663348667168</v>
      </c>
      <c r="N6" s="5">
        <f t="shared" si="0"/>
        <v>3.3831204589364399</v>
      </c>
      <c r="O6" s="5">
        <f t="shared" si="0"/>
        <v>3.3495832651848687</v>
      </c>
      <c r="P6" s="5">
        <f t="shared" si="0"/>
        <v>3.4960346646792422</v>
      </c>
      <c r="Q6" s="5">
        <f t="shared" si="0"/>
        <v>3.6252552130135616</v>
      </c>
      <c r="R6" s="5">
        <f t="shared" si="0"/>
        <v>3.6252552130135616</v>
      </c>
      <c r="S6" s="5">
        <f t="shared" si="0"/>
        <v>3.6252552130135616</v>
      </c>
      <c r="T6" s="5">
        <f t="shared" si="0"/>
        <v>3.6252552130135616</v>
      </c>
      <c r="V6" s="1" t="s">
        <v>1</v>
      </c>
      <c r="W6" s="5">
        <f t="shared" si="1"/>
        <v>3.3059663348667168</v>
      </c>
      <c r="X6" s="5">
        <f t="shared" si="2"/>
        <v>3.3831204589364399</v>
      </c>
      <c r="Y6" s="5">
        <f t="shared" si="3"/>
        <v>3.3495832651848687</v>
      </c>
      <c r="Z6" s="5">
        <f t="shared" si="4"/>
        <v>3.4960346646792422</v>
      </c>
      <c r="AA6" s="5">
        <f t="shared" si="5"/>
        <v>3.6252552130135616</v>
      </c>
      <c r="AB6" s="5">
        <f t="shared" si="6"/>
        <v>3.6252552130135616</v>
      </c>
      <c r="AC6" s="5">
        <f t="shared" si="7"/>
        <v>3.6252552130135616</v>
      </c>
      <c r="AD6" s="5">
        <f t="shared" si="8"/>
        <v>3.6252552130135616</v>
      </c>
      <c r="AF6" s="1" t="s">
        <v>1</v>
      </c>
      <c r="AG6" s="5">
        <f t="shared" si="9"/>
        <v>0.82882889803603721</v>
      </c>
      <c r="AH6" s="5">
        <f t="shared" si="10"/>
        <v>0.8535676118966381</v>
      </c>
      <c r="AI6" s="5">
        <f t="shared" si="11"/>
        <v>0.84281423934641775</v>
      </c>
      <c r="AJ6" s="5">
        <f t="shared" si="12"/>
        <v>0.88977244553772639</v>
      </c>
      <c r="AK6" s="5">
        <f t="shared" si="13"/>
        <v>0.93120574814723844</v>
      </c>
      <c r="AL6" s="5">
        <f t="shared" si="14"/>
        <v>0.93120574814723844</v>
      </c>
      <c r="AM6" s="5">
        <f t="shared" si="15"/>
        <v>0.93120574814723844</v>
      </c>
      <c r="AN6" s="5">
        <f t="shared" si="16"/>
        <v>0.93120574814723844</v>
      </c>
    </row>
    <row r="7" spans="1:40">
      <c r="A7" s="1" t="s">
        <v>2</v>
      </c>
      <c r="B7" s="1" t="s">
        <v>30</v>
      </c>
      <c r="C7" s="5">
        <v>1.4062363117929819</v>
      </c>
      <c r="D7" s="5">
        <v>1.3262892271173681</v>
      </c>
      <c r="E7" s="5">
        <v>1.407620782523813</v>
      </c>
      <c r="F7" s="5">
        <v>1.3564054300018165</v>
      </c>
      <c r="G7" s="5">
        <v>1.3878039926699479</v>
      </c>
      <c r="H7" s="5">
        <v>1.4638131649795181</v>
      </c>
      <c r="I7" s="5">
        <v>1.5468073956144692</v>
      </c>
      <c r="J7" s="5">
        <v>1.6823784832613649</v>
      </c>
      <c r="L7" s="1" t="s">
        <v>2</v>
      </c>
      <c r="M7" s="5">
        <f t="shared" si="0"/>
        <v>1.4062363117929819</v>
      </c>
      <c r="N7" s="5">
        <f t="shared" si="0"/>
        <v>1.3262892271173681</v>
      </c>
      <c r="O7" s="5">
        <f t="shared" si="0"/>
        <v>1.407620782523813</v>
      </c>
      <c r="P7" s="5">
        <f t="shared" si="0"/>
        <v>1.3564054300018165</v>
      </c>
      <c r="Q7" s="5">
        <f t="shared" si="0"/>
        <v>1.3878039926699479</v>
      </c>
      <c r="R7" s="5">
        <f t="shared" si="0"/>
        <v>1.4638131649795181</v>
      </c>
      <c r="S7" s="5">
        <f t="shared" si="0"/>
        <v>1.5468073956144692</v>
      </c>
      <c r="T7" s="5">
        <f t="shared" si="0"/>
        <v>1.6823784832613649</v>
      </c>
      <c r="V7" s="1" t="s">
        <v>2</v>
      </c>
      <c r="W7" s="5">
        <f t="shared" si="1"/>
        <v>1.4062363117929819</v>
      </c>
      <c r="X7" s="5">
        <f t="shared" si="2"/>
        <v>1.3262892271173681</v>
      </c>
      <c r="Y7" s="5">
        <f t="shared" si="3"/>
        <v>1.407620782523813</v>
      </c>
      <c r="Z7" s="5">
        <f t="shared" si="4"/>
        <v>1.3564054300018165</v>
      </c>
      <c r="AA7" s="5">
        <f t="shared" si="5"/>
        <v>1.3878039926699479</v>
      </c>
      <c r="AB7" s="5">
        <f t="shared" si="6"/>
        <v>1.4638131649795181</v>
      </c>
      <c r="AC7" s="5">
        <f t="shared" si="7"/>
        <v>1.5468073956144692</v>
      </c>
      <c r="AD7" s="5">
        <f t="shared" si="8"/>
        <v>1.6823784832613649</v>
      </c>
      <c r="AF7" s="1" t="s">
        <v>2</v>
      </c>
      <c r="AG7" s="5">
        <f t="shared" si="9"/>
        <v>0.21969908132340746</v>
      </c>
      <c r="AH7" s="5">
        <f t="shared" si="10"/>
        <v>0.19406483201235383</v>
      </c>
      <c r="AI7" s="5">
        <f t="shared" si="11"/>
        <v>0.22014299829701542</v>
      </c>
      <c r="AJ7" s="5">
        <f t="shared" si="12"/>
        <v>0.20372129736283717</v>
      </c>
      <c r="AK7" s="5">
        <f t="shared" si="13"/>
        <v>0.21378893881229621</v>
      </c>
      <c r="AL7" s="5">
        <f t="shared" si="14"/>
        <v>0.23816053511022456</v>
      </c>
      <c r="AM7" s="5">
        <f t="shared" si="15"/>
        <v>0.26477182191458715</v>
      </c>
      <c r="AN7" s="5">
        <f t="shared" si="16"/>
        <v>0.30824136272663977</v>
      </c>
    </row>
    <row r="8" spans="1:40">
      <c r="A8" s="1" t="s">
        <v>3</v>
      </c>
      <c r="B8" s="1" t="s">
        <v>31</v>
      </c>
      <c r="C8" s="5" t="s">
        <v>28</v>
      </c>
      <c r="D8" s="5" t="s">
        <v>28</v>
      </c>
      <c r="E8" s="5" t="s">
        <v>28</v>
      </c>
      <c r="F8" s="5" t="s">
        <v>28</v>
      </c>
      <c r="G8" s="5" t="s">
        <v>28</v>
      </c>
      <c r="H8" s="5" t="s">
        <v>28</v>
      </c>
      <c r="I8" s="5" t="s">
        <v>28</v>
      </c>
      <c r="J8" s="5" t="s">
        <v>28</v>
      </c>
      <c r="L8" s="1" t="s">
        <v>3</v>
      </c>
      <c r="M8" s="5" t="str">
        <f t="shared" si="0"/>
        <v>:</v>
      </c>
      <c r="N8" s="5" t="str">
        <f t="shared" si="0"/>
        <v>:</v>
      </c>
      <c r="O8" s="5" t="str">
        <f t="shared" si="0"/>
        <v>:</v>
      </c>
      <c r="P8" s="5" t="str">
        <f t="shared" si="0"/>
        <v>:</v>
      </c>
      <c r="Q8" s="5" t="str">
        <f t="shared" si="0"/>
        <v>:</v>
      </c>
      <c r="R8" s="5" t="str">
        <f t="shared" si="0"/>
        <v>:</v>
      </c>
      <c r="S8" s="5" t="str">
        <f t="shared" si="0"/>
        <v>:</v>
      </c>
      <c r="T8" s="5" t="str">
        <f t="shared" si="0"/>
        <v>:</v>
      </c>
      <c r="V8" s="1" t="s">
        <v>3</v>
      </c>
      <c r="W8" s="5" t="str">
        <f t="shared" si="1"/>
        <v>:</v>
      </c>
      <c r="X8" s="5" t="str">
        <f t="shared" si="2"/>
        <v>:</v>
      </c>
      <c r="Y8" s="5" t="str">
        <f t="shared" si="3"/>
        <v>:</v>
      </c>
      <c r="Z8" s="5" t="str">
        <f t="shared" si="4"/>
        <v>:</v>
      </c>
      <c r="AA8" s="5" t="str">
        <f t="shared" si="5"/>
        <v>:</v>
      </c>
      <c r="AB8" s="5" t="str">
        <f t="shared" si="6"/>
        <v>:</v>
      </c>
      <c r="AC8" s="5" t="str">
        <f t="shared" si="7"/>
        <v>:</v>
      </c>
      <c r="AD8" s="5" t="str">
        <f t="shared" si="8"/>
        <v>:</v>
      </c>
      <c r="AF8" s="1" t="s">
        <v>3</v>
      </c>
      <c r="AG8" s="5" t="str">
        <f t="shared" si="9"/>
        <v>:</v>
      </c>
      <c r="AH8" s="5" t="str">
        <f t="shared" si="10"/>
        <v>:</v>
      </c>
      <c r="AI8" s="5" t="str">
        <f t="shared" si="11"/>
        <v>:</v>
      </c>
      <c r="AJ8" s="5" t="str">
        <f t="shared" si="12"/>
        <v>:</v>
      </c>
      <c r="AK8" s="5" t="str">
        <f t="shared" si="13"/>
        <v>:</v>
      </c>
      <c r="AL8" s="5" t="str">
        <f t="shared" si="14"/>
        <v>:</v>
      </c>
      <c r="AM8" s="5" t="str">
        <f t="shared" si="15"/>
        <v>:</v>
      </c>
      <c r="AN8" s="5" t="str">
        <f t="shared" si="16"/>
        <v>:</v>
      </c>
    </row>
    <row r="9" spans="1:40">
      <c r="A9" s="1" t="s">
        <v>4</v>
      </c>
      <c r="B9" s="1" t="s">
        <v>32</v>
      </c>
      <c r="C9" s="5">
        <v>2.1178344573977306</v>
      </c>
      <c r="D9" s="5">
        <v>1.853370514239419</v>
      </c>
      <c r="E9" s="5">
        <v>1.8066011926467467</v>
      </c>
      <c r="F9" s="5">
        <v>1.9689142975714347</v>
      </c>
      <c r="G9" s="5">
        <v>2.0253852442576199</v>
      </c>
      <c r="H9" s="5">
        <v>1.7578228835958933</v>
      </c>
      <c r="I9" s="5">
        <v>2.0187834235981752</v>
      </c>
      <c r="J9" s="5">
        <v>2.4348801610939357</v>
      </c>
      <c r="L9" s="1" t="s">
        <v>4</v>
      </c>
      <c r="M9" s="5">
        <f t="shared" si="0"/>
        <v>2.1178344573977306</v>
      </c>
      <c r="N9" s="5">
        <f t="shared" si="0"/>
        <v>1.853370514239419</v>
      </c>
      <c r="O9" s="5">
        <f t="shared" si="0"/>
        <v>1.8066011926467467</v>
      </c>
      <c r="P9" s="5">
        <f t="shared" si="0"/>
        <v>1.9689142975714347</v>
      </c>
      <c r="Q9" s="5">
        <f t="shared" si="0"/>
        <v>2.0253852442576199</v>
      </c>
      <c r="R9" s="5">
        <f t="shared" si="0"/>
        <v>1.7578228835958933</v>
      </c>
      <c r="S9" s="5">
        <f t="shared" si="0"/>
        <v>2.0187834235981752</v>
      </c>
      <c r="T9" s="5">
        <f t="shared" si="0"/>
        <v>2.4348801610939357</v>
      </c>
      <c r="V9" s="1" t="s">
        <v>4</v>
      </c>
      <c r="W9" s="5">
        <f t="shared" si="1"/>
        <v>2.1178344573977306</v>
      </c>
      <c r="X9" s="5">
        <f t="shared" si="2"/>
        <v>1.853370514239419</v>
      </c>
      <c r="Y9" s="5">
        <f t="shared" si="3"/>
        <v>1.8066011926467467</v>
      </c>
      <c r="Z9" s="5">
        <f t="shared" si="4"/>
        <v>1.9689142975714347</v>
      </c>
      <c r="AA9" s="5">
        <f t="shared" si="5"/>
        <v>2.0253852442576199</v>
      </c>
      <c r="AB9" s="5">
        <f t="shared" si="6"/>
        <v>1.7578228835958933</v>
      </c>
      <c r="AC9" s="5">
        <f t="shared" si="7"/>
        <v>2.0187834235981752</v>
      </c>
      <c r="AD9" s="5">
        <f t="shared" si="8"/>
        <v>2.4348801610939357</v>
      </c>
      <c r="AF9" s="1" t="s">
        <v>4</v>
      </c>
      <c r="AG9" s="5">
        <f t="shared" si="9"/>
        <v>0.4478660538619279</v>
      </c>
      <c r="AH9" s="5">
        <f t="shared" si="10"/>
        <v>0.36306828193301149</v>
      </c>
      <c r="AI9" s="5">
        <f t="shared" si="11"/>
        <v>0.34807215725029245</v>
      </c>
      <c r="AJ9" s="5">
        <f t="shared" si="12"/>
        <v>0.40011626386122201</v>
      </c>
      <c r="AK9" s="5">
        <f t="shared" si="13"/>
        <v>0.41822311956532299</v>
      </c>
      <c r="AL9" s="5">
        <f t="shared" si="14"/>
        <v>0.33243187042489175</v>
      </c>
      <c r="AM9" s="5">
        <f t="shared" si="15"/>
        <v>0.41610631046117952</v>
      </c>
      <c r="AN9" s="5">
        <f t="shared" si="16"/>
        <v>0.549523652066081</v>
      </c>
    </row>
    <row r="10" spans="1:40">
      <c r="A10" s="1" t="s">
        <v>5</v>
      </c>
      <c r="B10" s="1" t="s">
        <v>33</v>
      </c>
      <c r="C10" s="5" t="s">
        <v>28</v>
      </c>
      <c r="D10" s="5" t="s">
        <v>28</v>
      </c>
      <c r="E10" s="5" t="s">
        <v>28</v>
      </c>
      <c r="F10" s="5" t="s">
        <v>28</v>
      </c>
      <c r="G10" s="5" t="s">
        <v>28</v>
      </c>
      <c r="H10" s="5" t="s">
        <v>28</v>
      </c>
      <c r="I10" s="5" t="s">
        <v>28</v>
      </c>
      <c r="J10" s="5" t="s">
        <v>28</v>
      </c>
      <c r="L10" s="1" t="s">
        <v>5</v>
      </c>
      <c r="M10" s="5" t="str">
        <f t="shared" si="0"/>
        <v>:</v>
      </c>
      <c r="N10" s="5" t="str">
        <f t="shared" si="0"/>
        <v>:</v>
      </c>
      <c r="O10" s="5" t="str">
        <f t="shared" si="0"/>
        <v>:</v>
      </c>
      <c r="P10" s="5" t="str">
        <f t="shared" si="0"/>
        <v>:</v>
      </c>
      <c r="Q10" s="5" t="str">
        <f t="shared" si="0"/>
        <v>:</v>
      </c>
      <c r="R10" s="5" t="str">
        <f t="shared" si="0"/>
        <v>:</v>
      </c>
      <c r="S10" s="5" t="str">
        <f t="shared" si="0"/>
        <v>:</v>
      </c>
      <c r="T10" s="5" t="str">
        <f t="shared" si="0"/>
        <v>:</v>
      </c>
      <c r="V10" s="1" t="s">
        <v>5</v>
      </c>
      <c r="W10" s="5" t="str">
        <f t="shared" si="1"/>
        <v>:</v>
      </c>
      <c r="X10" s="5" t="str">
        <f t="shared" si="2"/>
        <v>:</v>
      </c>
      <c r="Y10" s="5" t="str">
        <f t="shared" si="3"/>
        <v>:</v>
      </c>
      <c r="Z10" s="5" t="str">
        <f t="shared" si="4"/>
        <v>:</v>
      </c>
      <c r="AA10" s="5" t="str">
        <f t="shared" si="5"/>
        <v>:</v>
      </c>
      <c r="AB10" s="5" t="str">
        <f t="shared" si="6"/>
        <v>:</v>
      </c>
      <c r="AC10" s="5" t="str">
        <f t="shared" si="7"/>
        <v>:</v>
      </c>
      <c r="AD10" s="5" t="str">
        <f t="shared" si="8"/>
        <v>:</v>
      </c>
      <c r="AF10" s="1" t="s">
        <v>5</v>
      </c>
      <c r="AG10" s="5" t="str">
        <f t="shared" si="9"/>
        <v>:</v>
      </c>
      <c r="AH10" s="5" t="str">
        <f t="shared" si="10"/>
        <v>:</v>
      </c>
      <c r="AI10" s="5" t="str">
        <f t="shared" si="11"/>
        <v>:</v>
      </c>
      <c r="AJ10" s="5" t="str">
        <f t="shared" si="12"/>
        <v>:</v>
      </c>
      <c r="AK10" s="5" t="str">
        <f t="shared" si="13"/>
        <v>:</v>
      </c>
      <c r="AL10" s="5" t="str">
        <f t="shared" si="14"/>
        <v>:</v>
      </c>
      <c r="AM10" s="5" t="str">
        <f t="shared" si="15"/>
        <v>:</v>
      </c>
      <c r="AN10" s="5" t="str">
        <f t="shared" si="16"/>
        <v>:</v>
      </c>
    </row>
    <row r="11" spans="1:40">
      <c r="A11" s="1" t="s">
        <v>6</v>
      </c>
      <c r="B11" s="1" t="s">
        <v>34</v>
      </c>
      <c r="C11" s="5" t="s">
        <v>28</v>
      </c>
      <c r="D11" s="5" t="s">
        <v>28</v>
      </c>
      <c r="E11" s="5" t="s">
        <v>28</v>
      </c>
      <c r="F11" s="5" t="s">
        <v>28</v>
      </c>
      <c r="G11" s="5" t="s">
        <v>28</v>
      </c>
      <c r="H11" s="5" t="s">
        <v>28</v>
      </c>
      <c r="I11" s="5" t="s">
        <v>28</v>
      </c>
      <c r="J11" s="5" t="s">
        <v>28</v>
      </c>
      <c r="L11" s="1" t="s">
        <v>6</v>
      </c>
      <c r="M11" s="5" t="str">
        <f t="shared" si="0"/>
        <v>:</v>
      </c>
      <c r="N11" s="5" t="str">
        <f t="shared" si="0"/>
        <v>:</v>
      </c>
      <c r="O11" s="5" t="str">
        <f t="shared" si="0"/>
        <v>:</v>
      </c>
      <c r="P11" s="5" t="str">
        <f t="shared" si="0"/>
        <v>:</v>
      </c>
      <c r="Q11" s="5" t="str">
        <f t="shared" si="0"/>
        <v>:</v>
      </c>
      <c r="R11" s="5" t="str">
        <f t="shared" si="0"/>
        <v>:</v>
      </c>
      <c r="S11" s="5" t="str">
        <f t="shared" si="0"/>
        <v>:</v>
      </c>
      <c r="T11" s="5" t="str">
        <f t="shared" si="0"/>
        <v>:</v>
      </c>
      <c r="V11" s="1" t="s">
        <v>6</v>
      </c>
      <c r="W11" s="5" t="str">
        <f t="shared" si="1"/>
        <v>:</v>
      </c>
      <c r="X11" s="5" t="str">
        <f t="shared" si="2"/>
        <v>:</v>
      </c>
      <c r="Y11" s="5" t="str">
        <f t="shared" si="3"/>
        <v>:</v>
      </c>
      <c r="Z11" s="5" t="str">
        <f t="shared" si="4"/>
        <v>:</v>
      </c>
      <c r="AA11" s="5" t="str">
        <f t="shared" si="5"/>
        <v>:</v>
      </c>
      <c r="AB11" s="5" t="str">
        <f t="shared" si="6"/>
        <v>:</v>
      </c>
      <c r="AC11" s="5" t="str">
        <f t="shared" si="7"/>
        <v>:</v>
      </c>
      <c r="AD11" s="5" t="str">
        <f t="shared" si="8"/>
        <v>:</v>
      </c>
      <c r="AF11" s="1" t="s">
        <v>6</v>
      </c>
      <c r="AG11" s="5" t="str">
        <f t="shared" si="9"/>
        <v>:</v>
      </c>
      <c r="AH11" s="5" t="str">
        <f t="shared" si="10"/>
        <v>:</v>
      </c>
      <c r="AI11" s="5" t="str">
        <f t="shared" si="11"/>
        <v>:</v>
      </c>
      <c r="AJ11" s="5" t="str">
        <f t="shared" si="12"/>
        <v>:</v>
      </c>
      <c r="AK11" s="5" t="str">
        <f t="shared" si="13"/>
        <v>:</v>
      </c>
      <c r="AL11" s="5" t="str">
        <f t="shared" si="14"/>
        <v>:</v>
      </c>
      <c r="AM11" s="5" t="str">
        <f t="shared" si="15"/>
        <v>:</v>
      </c>
      <c r="AN11" s="5" t="str">
        <f t="shared" si="16"/>
        <v>:</v>
      </c>
    </row>
    <row r="12" spans="1:40">
      <c r="A12" s="1" t="s">
        <v>8</v>
      </c>
      <c r="B12" s="1" t="s">
        <v>35</v>
      </c>
      <c r="C12" s="5">
        <v>3.1963470319634704</v>
      </c>
      <c r="D12" s="5">
        <v>3.2779171894604766</v>
      </c>
      <c r="E12" s="5">
        <v>3.2142857142857144</v>
      </c>
      <c r="F12" s="5">
        <v>3.2618683001531394</v>
      </c>
      <c r="G12" s="5">
        <v>3.3013205282112845</v>
      </c>
      <c r="H12" s="5">
        <v>3.4057108863771566</v>
      </c>
      <c r="I12" s="5">
        <v>3.5949670461354106</v>
      </c>
      <c r="J12" s="5">
        <v>3.83980800959952</v>
      </c>
      <c r="L12" s="1" t="s">
        <v>8</v>
      </c>
      <c r="M12" s="5">
        <f t="shared" ref="M12:T12" si="17">IF(ISNUMBER(C12),IF(C12&gt;$M$2,$M$2,IF(C12&lt;$O$2,$O$2,C12)),":")</f>
        <v>3.1963470319634704</v>
      </c>
      <c r="N12" s="5">
        <f t="shared" si="17"/>
        <v>3.2779171894604766</v>
      </c>
      <c r="O12" s="5">
        <f t="shared" si="17"/>
        <v>3.2142857142857144</v>
      </c>
      <c r="P12" s="5">
        <f t="shared" si="17"/>
        <v>3.2618683001531394</v>
      </c>
      <c r="Q12" s="5">
        <f t="shared" si="17"/>
        <v>3.3013205282112845</v>
      </c>
      <c r="R12" s="5">
        <f t="shared" si="17"/>
        <v>3.4057108863771566</v>
      </c>
      <c r="S12" s="5">
        <f t="shared" si="17"/>
        <v>3.5949670461354106</v>
      </c>
      <c r="T12" s="5">
        <f t="shared" si="17"/>
        <v>3.83980800959952</v>
      </c>
      <c r="V12" s="1" t="s">
        <v>8</v>
      </c>
      <c r="W12" s="5">
        <f t="shared" si="1"/>
        <v>3.1963470319634704</v>
      </c>
      <c r="X12" s="5">
        <f t="shared" si="2"/>
        <v>3.2779171894604766</v>
      </c>
      <c r="Y12" s="5">
        <f t="shared" si="3"/>
        <v>3.2142857142857144</v>
      </c>
      <c r="Z12" s="5">
        <f t="shared" si="4"/>
        <v>3.2618683001531394</v>
      </c>
      <c r="AA12" s="5">
        <f t="shared" si="5"/>
        <v>3.3013205282112845</v>
      </c>
      <c r="AB12" s="5">
        <f t="shared" si="6"/>
        <v>3.4057108863771566</v>
      </c>
      <c r="AC12" s="5">
        <f t="shared" si="7"/>
        <v>3.5949670461354106</v>
      </c>
      <c r="AD12" s="5">
        <f t="shared" si="8"/>
        <v>3.83980800959952</v>
      </c>
      <c r="AF12" s="1" t="s">
        <v>8</v>
      </c>
      <c r="AG12" s="5">
        <f t="shared" si="9"/>
        <v>0.79368054270416533</v>
      </c>
      <c r="AH12" s="5">
        <f t="shared" si="10"/>
        <v>0.81983521441113727</v>
      </c>
      <c r="AI12" s="5">
        <f t="shared" si="11"/>
        <v>0.79943240541218052</v>
      </c>
      <c r="AJ12" s="5">
        <f t="shared" si="12"/>
        <v>0.81468929531553735</v>
      </c>
      <c r="AK12" s="5">
        <f t="shared" si="13"/>
        <v>0.82733926565557558</v>
      </c>
      <c r="AL12" s="5">
        <f t="shared" si="14"/>
        <v>0.86081101109509861</v>
      </c>
      <c r="AM12" s="5">
        <f t="shared" si="15"/>
        <v>0.92149414422722531</v>
      </c>
      <c r="AN12" s="5">
        <f t="shared" si="16"/>
        <v>1</v>
      </c>
    </row>
    <row r="13" spans="1:40">
      <c r="A13" s="1" t="s">
        <v>7</v>
      </c>
      <c r="B13" s="1" t="s">
        <v>36</v>
      </c>
      <c r="C13" s="5">
        <v>2.7737907269404345</v>
      </c>
      <c r="D13" s="5">
        <v>2.9547994002540325</v>
      </c>
      <c r="E13" s="5">
        <v>2.9670879471032223</v>
      </c>
      <c r="F13" s="5">
        <v>2.9292358454665566</v>
      </c>
      <c r="G13" s="5">
        <v>3.1217955146805796</v>
      </c>
      <c r="H13" s="5">
        <v>3.1722969173939441</v>
      </c>
      <c r="I13" s="5">
        <v>3.1469532971086807</v>
      </c>
      <c r="J13" s="5">
        <v>3.302115431717616</v>
      </c>
      <c r="L13" s="1" t="s">
        <v>7</v>
      </c>
      <c r="M13" s="5">
        <f t="shared" si="0"/>
        <v>2.7737907269404345</v>
      </c>
      <c r="N13" s="5">
        <f t="shared" si="0"/>
        <v>2.9547994002540325</v>
      </c>
      <c r="O13" s="5">
        <f t="shared" si="0"/>
        <v>2.9670879471032223</v>
      </c>
      <c r="P13" s="5">
        <f t="shared" si="0"/>
        <v>2.9292358454665566</v>
      </c>
      <c r="Q13" s="5">
        <f t="shared" si="0"/>
        <v>3.1217955146805796</v>
      </c>
      <c r="R13" s="5">
        <f t="shared" si="0"/>
        <v>3.1722969173939441</v>
      </c>
      <c r="S13" s="5">
        <f t="shared" si="0"/>
        <v>3.1469532971086807</v>
      </c>
      <c r="T13" s="5">
        <f t="shared" si="0"/>
        <v>3.302115431717616</v>
      </c>
      <c r="V13" s="1" t="s">
        <v>7</v>
      </c>
      <c r="W13" s="5">
        <f t="shared" si="1"/>
        <v>2.7737907269404345</v>
      </c>
      <c r="X13" s="5">
        <f t="shared" si="2"/>
        <v>2.9547994002540325</v>
      </c>
      <c r="Y13" s="5">
        <f t="shared" si="3"/>
        <v>2.9670879471032223</v>
      </c>
      <c r="Z13" s="5">
        <f t="shared" si="4"/>
        <v>2.9292358454665566</v>
      </c>
      <c r="AA13" s="5">
        <f t="shared" si="5"/>
        <v>3.1217955146805796</v>
      </c>
      <c r="AB13" s="5">
        <f t="shared" si="6"/>
        <v>3.1722969173939441</v>
      </c>
      <c r="AC13" s="5">
        <f t="shared" si="7"/>
        <v>3.1469532971086807</v>
      </c>
      <c r="AD13" s="5">
        <f t="shared" si="8"/>
        <v>3.302115431717616</v>
      </c>
      <c r="AF13" s="1" t="s">
        <v>7</v>
      </c>
      <c r="AG13" s="5">
        <f t="shared" si="9"/>
        <v>0.65819200406803213</v>
      </c>
      <c r="AH13" s="5">
        <f t="shared" si="10"/>
        <v>0.7162306614876337</v>
      </c>
      <c r="AI13" s="5">
        <f t="shared" si="11"/>
        <v>0.72017086362109284</v>
      </c>
      <c r="AJ13" s="5">
        <f t="shared" si="12"/>
        <v>0.70803395813868941</v>
      </c>
      <c r="AK13" s="5">
        <f t="shared" si="13"/>
        <v>0.76977632920718619</v>
      </c>
      <c r="AL13" s="5">
        <f t="shared" si="14"/>
        <v>0.78596910913111984</v>
      </c>
      <c r="AM13" s="5">
        <f t="shared" si="15"/>
        <v>0.77784292562520285</v>
      </c>
      <c r="AN13" s="5">
        <f t="shared" si="16"/>
        <v>0.82759414367573358</v>
      </c>
    </row>
    <row r="14" spans="1:40">
      <c r="A14" s="1" t="s">
        <v>11</v>
      </c>
      <c r="B14" s="1" t="s">
        <v>37</v>
      </c>
      <c r="C14" s="5">
        <v>0.74520246338233331</v>
      </c>
      <c r="D14" s="5">
        <v>0.74710158823207962</v>
      </c>
      <c r="E14" s="5">
        <v>0.79604623071357605</v>
      </c>
      <c r="F14" s="5">
        <v>0.77167297135868484</v>
      </c>
      <c r="G14" s="5">
        <v>0.75444820067574714</v>
      </c>
      <c r="H14" s="5">
        <v>0.72104749098584342</v>
      </c>
      <c r="I14" s="5">
        <v>0.72104749098584342</v>
      </c>
      <c r="J14" s="5">
        <v>0.79730800203190322</v>
      </c>
      <c r="L14" s="1" t="s">
        <v>11</v>
      </c>
      <c r="M14" s="5">
        <f t="shared" si="0"/>
        <v>0.74520246338233331</v>
      </c>
      <c r="N14" s="5">
        <f t="shared" si="0"/>
        <v>0.74710158823207962</v>
      </c>
      <c r="O14" s="5">
        <f t="shared" si="0"/>
        <v>0.79604623071357605</v>
      </c>
      <c r="P14" s="5">
        <f t="shared" si="0"/>
        <v>0.77167297135868484</v>
      </c>
      <c r="Q14" s="5">
        <f t="shared" si="0"/>
        <v>0.75444820067574714</v>
      </c>
      <c r="R14" s="5">
        <f t="shared" si="0"/>
        <v>0.72104749098584342</v>
      </c>
      <c r="S14" s="5">
        <f t="shared" si="0"/>
        <v>0.72104749098584342</v>
      </c>
      <c r="T14" s="5">
        <f t="shared" si="0"/>
        <v>0.79730800203190322</v>
      </c>
      <c r="V14" s="1" t="s">
        <v>11</v>
      </c>
      <c r="W14" s="5">
        <f t="shared" si="1"/>
        <v>0.74520246338233331</v>
      </c>
      <c r="X14" s="5">
        <f t="shared" si="2"/>
        <v>0.74710158823207962</v>
      </c>
      <c r="Y14" s="5">
        <f t="shared" si="3"/>
        <v>0.79604623071357605</v>
      </c>
      <c r="Z14" s="5">
        <f t="shared" si="4"/>
        <v>0.77167297135868484</v>
      </c>
      <c r="AA14" s="5">
        <f t="shared" si="5"/>
        <v>0.75444820067574714</v>
      </c>
      <c r="AB14" s="5">
        <f t="shared" si="6"/>
        <v>0.72104749098584342</v>
      </c>
      <c r="AC14" s="5">
        <f t="shared" si="7"/>
        <v>0.72104749098584342</v>
      </c>
      <c r="AD14" s="5">
        <f t="shared" si="8"/>
        <v>0.79730800203190322</v>
      </c>
      <c r="AF14" s="1" t="s">
        <v>11</v>
      </c>
      <c r="AG14" s="5">
        <f t="shared" si="9"/>
        <v>7.7450552077743522E-3</v>
      </c>
      <c r="AH14" s="5">
        <f t="shared" si="10"/>
        <v>8.3539909815895479E-3</v>
      </c>
      <c r="AI14" s="5">
        <f t="shared" si="11"/>
        <v>2.4047610991648184E-2</v>
      </c>
      <c r="AJ14" s="5">
        <f t="shared" si="12"/>
        <v>1.6232564209625499E-2</v>
      </c>
      <c r="AK14" s="5">
        <f t="shared" si="13"/>
        <v>1.0709610273234671E-2</v>
      </c>
      <c r="AL14" s="5">
        <f t="shared" si="14"/>
        <v>0</v>
      </c>
      <c r="AM14" s="5">
        <f t="shared" si="15"/>
        <v>0</v>
      </c>
      <c r="AN14" s="5">
        <f t="shared" si="16"/>
        <v>2.4452185600950995E-2</v>
      </c>
    </row>
    <row r="15" spans="1:40">
      <c r="A15" s="1" t="s">
        <v>9</v>
      </c>
      <c r="B15" s="1" t="s">
        <v>38</v>
      </c>
      <c r="C15" s="5">
        <v>3.7</v>
      </c>
      <c r="D15" s="5">
        <v>3.7</v>
      </c>
      <c r="E15" s="5">
        <v>3.7</v>
      </c>
      <c r="F15" s="5">
        <v>3.8</v>
      </c>
      <c r="G15" s="5">
        <v>3.8</v>
      </c>
      <c r="H15" s="5">
        <v>3.8</v>
      </c>
      <c r="I15" s="5">
        <v>3.8</v>
      </c>
      <c r="J15" s="5">
        <v>3.8</v>
      </c>
      <c r="L15" s="1" t="s">
        <v>9</v>
      </c>
      <c r="M15" s="5">
        <f t="shared" si="0"/>
        <v>3.7</v>
      </c>
      <c r="N15" s="5">
        <f t="shared" si="0"/>
        <v>3.7</v>
      </c>
      <c r="O15" s="5">
        <f t="shared" si="0"/>
        <v>3.7</v>
      </c>
      <c r="P15" s="5">
        <f t="shared" si="0"/>
        <v>3.8</v>
      </c>
      <c r="Q15" s="5">
        <f t="shared" si="0"/>
        <v>3.8</v>
      </c>
      <c r="R15" s="5">
        <f t="shared" si="0"/>
        <v>3.8</v>
      </c>
      <c r="S15" s="5">
        <f t="shared" si="0"/>
        <v>3.8</v>
      </c>
      <c r="T15" s="5">
        <f t="shared" si="0"/>
        <v>3.8</v>
      </c>
      <c r="V15" s="1" t="s">
        <v>9</v>
      </c>
      <c r="W15" s="5">
        <f t="shared" si="1"/>
        <v>3.7</v>
      </c>
      <c r="X15" s="5">
        <f t="shared" si="2"/>
        <v>3.7</v>
      </c>
      <c r="Y15" s="5">
        <f t="shared" si="3"/>
        <v>3.7</v>
      </c>
      <c r="Z15" s="5">
        <f t="shared" si="4"/>
        <v>3.8</v>
      </c>
      <c r="AA15" s="5">
        <f t="shared" si="5"/>
        <v>3.8</v>
      </c>
      <c r="AB15" s="5">
        <f t="shared" si="6"/>
        <v>3.8</v>
      </c>
      <c r="AC15" s="5">
        <f t="shared" si="7"/>
        <v>3.8</v>
      </c>
      <c r="AD15" s="5">
        <f t="shared" si="8"/>
        <v>3.8</v>
      </c>
      <c r="AF15" s="1" t="s">
        <v>9</v>
      </c>
      <c r="AG15" s="5">
        <f t="shared" ref="AG15:AN16" si="18">IF(ISNUMBER(W15),(W15-$AI$2)/($AG$2-$AI$2),":")</f>
        <v>0.9551719316808378</v>
      </c>
      <c r="AH15" s="5">
        <f t="shared" si="18"/>
        <v>0.9551719316808378</v>
      </c>
      <c r="AI15" s="5">
        <f t="shared" si="18"/>
        <v>0.9551719316808378</v>
      </c>
      <c r="AJ15" s="5">
        <f t="shared" si="18"/>
        <v>0.98723595179497292</v>
      </c>
      <c r="AK15" s="5">
        <f t="shared" si="18"/>
        <v>0.98723595179497292</v>
      </c>
      <c r="AL15" s="5">
        <f t="shared" si="18"/>
        <v>0.98723595179497292</v>
      </c>
      <c r="AM15" s="5">
        <f t="shared" si="18"/>
        <v>0.98723595179497292</v>
      </c>
      <c r="AN15" s="5">
        <f t="shared" si="18"/>
        <v>0.98723595179497292</v>
      </c>
    </row>
    <row r="16" spans="1:40">
      <c r="A16" s="1" t="s">
        <v>10</v>
      </c>
      <c r="B16" s="1" t="s">
        <v>39</v>
      </c>
      <c r="C16" s="5" t="s">
        <v>28</v>
      </c>
      <c r="D16" s="5" t="s">
        <v>28</v>
      </c>
      <c r="E16" s="5" t="s">
        <v>28</v>
      </c>
      <c r="F16" s="5" t="s">
        <v>28</v>
      </c>
      <c r="G16" s="5" t="s">
        <v>28</v>
      </c>
      <c r="H16" s="5" t="s">
        <v>28</v>
      </c>
      <c r="I16" s="5" t="s">
        <v>28</v>
      </c>
      <c r="J16" s="5" t="s">
        <v>28</v>
      </c>
      <c r="L16" s="1" t="s">
        <v>10</v>
      </c>
      <c r="M16" s="5" t="str">
        <f t="shared" si="0"/>
        <v>:</v>
      </c>
      <c r="N16" s="5" t="str">
        <f t="shared" si="0"/>
        <v>:</v>
      </c>
      <c r="O16" s="5" t="str">
        <f t="shared" si="0"/>
        <v>:</v>
      </c>
      <c r="P16" s="5" t="str">
        <f t="shared" si="0"/>
        <v>:</v>
      </c>
      <c r="Q16" s="5" t="str">
        <f t="shared" si="0"/>
        <v>:</v>
      </c>
      <c r="R16" s="5" t="str">
        <f t="shared" si="0"/>
        <v>:</v>
      </c>
      <c r="S16" s="5" t="str">
        <f t="shared" si="0"/>
        <v>:</v>
      </c>
      <c r="T16" s="5" t="str">
        <f t="shared" si="0"/>
        <v>:</v>
      </c>
      <c r="V16" s="1" t="s">
        <v>10</v>
      </c>
      <c r="W16" s="5" t="str">
        <f t="shared" si="1"/>
        <v>:</v>
      </c>
      <c r="X16" s="5" t="str">
        <f t="shared" si="2"/>
        <v>:</v>
      </c>
      <c r="Y16" s="5" t="str">
        <f t="shared" si="3"/>
        <v>:</v>
      </c>
      <c r="Z16" s="5" t="str">
        <f t="shared" si="4"/>
        <v>:</v>
      </c>
      <c r="AA16" s="5" t="str">
        <f t="shared" si="5"/>
        <v>:</v>
      </c>
      <c r="AB16" s="5" t="str">
        <f t="shared" si="6"/>
        <v>:</v>
      </c>
      <c r="AC16" s="5" t="str">
        <f t="shared" si="7"/>
        <v>:</v>
      </c>
      <c r="AD16" s="5" t="str">
        <f t="shared" si="8"/>
        <v>:</v>
      </c>
      <c r="AF16" s="1" t="s">
        <v>10</v>
      </c>
      <c r="AG16" s="5" t="str">
        <f t="shared" si="18"/>
        <v>:</v>
      </c>
      <c r="AH16" s="5" t="str">
        <f t="shared" si="18"/>
        <v>:</v>
      </c>
      <c r="AI16" s="5" t="str">
        <f t="shared" si="18"/>
        <v>:</v>
      </c>
      <c r="AJ16" s="5" t="str">
        <f t="shared" si="18"/>
        <v>:</v>
      </c>
      <c r="AK16" s="5" t="str">
        <f t="shared" si="18"/>
        <v>:</v>
      </c>
      <c r="AL16" s="5" t="str">
        <f t="shared" si="18"/>
        <v>:</v>
      </c>
      <c r="AM16" s="5" t="str">
        <f t="shared" si="18"/>
        <v>:</v>
      </c>
      <c r="AN16" s="5" t="str">
        <f t="shared" si="18"/>
        <v>: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0B7D1-B97E-42D6-B3AB-89DA6BA4A6F4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40</v>
      </c>
      <c r="N2" s="1" t="s">
        <v>22</v>
      </c>
      <c r="O2" s="5" cm="1">
        <f t="array" ref="O2">MIN(IF(C5:J16&gt;AVERAGE(C5:J16)-2*STDEVP(C5:J16),C5:J16))</f>
        <v>4.8324611115235996</v>
      </c>
      <c r="V2" s="1" t="s">
        <v>23</v>
      </c>
      <c r="X2" s="4">
        <f>SKEW(M5:T16)</f>
        <v>0.62167942859328496</v>
      </c>
      <c r="AF2" s="1" t="s">
        <v>12</v>
      </c>
      <c r="AG2" s="5">
        <f>MAX(W5:AD16)</f>
        <v>40</v>
      </c>
      <c r="AH2" s="1" t="s">
        <v>13</v>
      </c>
      <c r="AI2" s="5">
        <f>MIN(W5:AD16)</f>
        <v>4.8324611115235996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22.607317102408267</v>
      </c>
      <c r="D5" s="5">
        <v>22.607317102408267</v>
      </c>
      <c r="E5" s="5">
        <v>22.607317102408267</v>
      </c>
      <c r="F5" s="5">
        <v>22.225944682508764</v>
      </c>
      <c r="G5" s="5">
        <v>22.225944682508764</v>
      </c>
      <c r="H5" s="5">
        <v>24.176849839932704</v>
      </c>
      <c r="I5" s="5">
        <v>24.176849839932704</v>
      </c>
      <c r="J5" s="5">
        <v>28.728857984793319</v>
      </c>
      <c r="L5" s="1" t="s">
        <v>0</v>
      </c>
      <c r="M5" s="5">
        <f t="shared" ref="M5:T16" si="0">IF(ISNUMBER(C5),IF(C5&gt;$M$2,$M$2,IF(C5&lt;$O$2,$O$2,C5)),":")</f>
        <v>22.607317102408267</v>
      </c>
      <c r="N5" s="5">
        <f t="shared" si="0"/>
        <v>22.607317102408267</v>
      </c>
      <c r="O5" s="5">
        <f t="shared" si="0"/>
        <v>22.607317102408267</v>
      </c>
      <c r="P5" s="5">
        <f t="shared" si="0"/>
        <v>22.225944682508764</v>
      </c>
      <c r="Q5" s="5">
        <f t="shared" si="0"/>
        <v>22.225944682508764</v>
      </c>
      <c r="R5" s="5">
        <f t="shared" si="0"/>
        <v>24.176849839932704</v>
      </c>
      <c r="S5" s="5">
        <f t="shared" si="0"/>
        <v>24.176849839932704</v>
      </c>
      <c r="T5" s="5">
        <f t="shared" si="0"/>
        <v>28.728857984793319</v>
      </c>
      <c r="V5" s="1" t="s">
        <v>0</v>
      </c>
      <c r="W5" s="5">
        <f t="shared" ref="W5:W16" si="1">IF(ISNUMBER(M5),IF(ABS($X$2)&gt;1,SQRT(M5),M5),":")</f>
        <v>22.607317102408267</v>
      </c>
      <c r="X5" s="5">
        <f t="shared" ref="X5:X16" si="2">IF(ISNUMBER(N5),IF(ABS($X$2)&gt;1,SQRT(N5),N5),":")</f>
        <v>22.607317102408267</v>
      </c>
      <c r="Y5" s="5">
        <f t="shared" ref="Y5:Y16" si="3">IF(ISNUMBER(O5),IF(ABS($X$2)&gt;1,SQRT(O5),O5),":")</f>
        <v>22.607317102408267</v>
      </c>
      <c r="Z5" s="5">
        <f t="shared" ref="Z5:Z16" si="4">IF(ISNUMBER(P5),IF(ABS($X$2)&gt;1,SQRT(P5),P5),":")</f>
        <v>22.225944682508764</v>
      </c>
      <c r="AA5" s="5">
        <f t="shared" ref="AA5:AA16" si="5">IF(ISNUMBER(Q5),IF(ABS($X$2)&gt;1,SQRT(Q5),Q5),":")</f>
        <v>22.225944682508764</v>
      </c>
      <c r="AB5" s="5">
        <f t="shared" ref="AB5:AB16" si="6">IF(ISNUMBER(R5),IF(ABS($X$2)&gt;1,SQRT(R5),R5),":")</f>
        <v>24.176849839932704</v>
      </c>
      <c r="AC5" s="5">
        <f t="shared" ref="AC5:AC16" si="7">IF(ISNUMBER(S5),IF(ABS($X$2)&gt;1,SQRT(S5),S5),":")</f>
        <v>24.176849839932704</v>
      </c>
      <c r="AD5" s="5">
        <f t="shared" ref="AD5:AD16" si="8">IF(ISNUMBER(T5),IF(ABS($X$2)&gt;1,SQRT(T5),T5),":")</f>
        <v>28.728857984793319</v>
      </c>
      <c r="AF5" s="1" t="s">
        <v>0</v>
      </c>
      <c r="AG5" s="5">
        <f t="shared" ref="AG5:AG14" si="9">IF(ISNUMBER(W5),(W5-$AI$2)/($AG$2-$AI$2),":")</f>
        <v>0.50543360589583597</v>
      </c>
      <c r="AH5" s="5">
        <f t="shared" ref="AH5:AH14" si="10">IF(ISNUMBER(X5),(X5-$AI$2)/($AG$2-$AI$2),":")</f>
        <v>0.50543360589583597</v>
      </c>
      <c r="AI5" s="5">
        <f t="shared" ref="AI5:AI14" si="11">IF(ISNUMBER(Y5),(Y5-$AI$2)/($AG$2-$AI$2),":")</f>
        <v>0.50543360589583597</v>
      </c>
      <c r="AJ5" s="5">
        <f t="shared" ref="AJ5:AJ14" si="12">IF(ISNUMBER(Z5),(Z5-$AI$2)/($AG$2-$AI$2),":")</f>
        <v>0.49458916150326948</v>
      </c>
      <c r="AK5" s="5">
        <f t="shared" ref="AK5:AK14" si="13">IF(ISNUMBER(AA5),(AA5-$AI$2)/($AG$2-$AI$2),":")</f>
        <v>0.49458916150326948</v>
      </c>
      <c r="AL5" s="5">
        <f t="shared" ref="AL5:AL14" si="14">IF(ISNUMBER(AB5),(AB5-$AI$2)/($AG$2-$AI$2),":")</f>
        <v>0.55006376163410797</v>
      </c>
      <c r="AM5" s="5">
        <f t="shared" ref="AM5:AM14" si="15">IF(ISNUMBER(AC5),(AC5-$AI$2)/($AG$2-$AI$2),":")</f>
        <v>0.55006376163410797</v>
      </c>
      <c r="AN5" s="5">
        <f t="shared" ref="AN5:AN14" si="16">IF(ISNUMBER(AD5),(AD5-$AI$2)/($AG$2-$AI$2),":")</f>
        <v>0.67950154115277095</v>
      </c>
    </row>
    <row r="6" spans="1:40">
      <c r="A6" s="1" t="s">
        <v>1</v>
      </c>
      <c r="B6" s="1" t="s">
        <v>29</v>
      </c>
      <c r="C6" s="5">
        <v>35.378365611714997</v>
      </c>
      <c r="D6" s="5">
        <v>35.378365611714997</v>
      </c>
      <c r="E6" s="5">
        <v>35.378365611714997</v>
      </c>
      <c r="F6" s="5">
        <v>35.801504855632999</v>
      </c>
      <c r="G6" s="5">
        <v>35.801504855632999</v>
      </c>
      <c r="H6" s="5">
        <v>28.272057975028268</v>
      </c>
      <c r="I6" s="5">
        <v>28.272057975028268</v>
      </c>
      <c r="J6" s="5">
        <v>30.219741145182429</v>
      </c>
      <c r="L6" s="1" t="s">
        <v>1</v>
      </c>
      <c r="M6" s="5">
        <f t="shared" si="0"/>
        <v>35.378365611714997</v>
      </c>
      <c r="N6" s="5">
        <f t="shared" si="0"/>
        <v>35.378365611714997</v>
      </c>
      <c r="O6" s="5">
        <f t="shared" si="0"/>
        <v>35.378365611714997</v>
      </c>
      <c r="P6" s="5">
        <f t="shared" si="0"/>
        <v>35.801504855632999</v>
      </c>
      <c r="Q6" s="5">
        <f t="shared" si="0"/>
        <v>35.801504855632999</v>
      </c>
      <c r="R6" s="5">
        <f t="shared" si="0"/>
        <v>28.272057975028268</v>
      </c>
      <c r="S6" s="5">
        <f t="shared" si="0"/>
        <v>28.272057975028268</v>
      </c>
      <c r="T6" s="5">
        <f t="shared" si="0"/>
        <v>30.219741145182429</v>
      </c>
      <c r="V6" s="1" t="s">
        <v>1</v>
      </c>
      <c r="W6" s="5">
        <f t="shared" si="1"/>
        <v>35.378365611714997</v>
      </c>
      <c r="X6" s="5">
        <f t="shared" si="2"/>
        <v>35.378365611714997</v>
      </c>
      <c r="Y6" s="5">
        <f t="shared" si="3"/>
        <v>35.378365611714997</v>
      </c>
      <c r="Z6" s="5">
        <f t="shared" si="4"/>
        <v>35.801504855632999</v>
      </c>
      <c r="AA6" s="5">
        <f t="shared" si="5"/>
        <v>35.801504855632999</v>
      </c>
      <c r="AB6" s="5">
        <f t="shared" si="6"/>
        <v>28.272057975028268</v>
      </c>
      <c r="AC6" s="5">
        <f t="shared" si="7"/>
        <v>28.272057975028268</v>
      </c>
      <c r="AD6" s="5">
        <f t="shared" si="8"/>
        <v>30.219741145182429</v>
      </c>
      <c r="AF6" s="1" t="s">
        <v>1</v>
      </c>
      <c r="AG6" s="5">
        <f t="shared" si="9"/>
        <v>0.86858237640850644</v>
      </c>
      <c r="AH6" s="5">
        <f t="shared" si="10"/>
        <v>0.86858237640850644</v>
      </c>
      <c r="AI6" s="5">
        <f t="shared" si="11"/>
        <v>0.86858237640850644</v>
      </c>
      <c r="AJ6" s="5">
        <f t="shared" si="12"/>
        <v>0.88061447354387512</v>
      </c>
      <c r="AK6" s="5">
        <f t="shared" si="13"/>
        <v>0.88061447354387512</v>
      </c>
      <c r="AL6" s="5">
        <f t="shared" si="14"/>
        <v>0.666512289581495</v>
      </c>
      <c r="AM6" s="5">
        <f t="shared" si="15"/>
        <v>0.666512289581495</v>
      </c>
      <c r="AN6" s="5">
        <f t="shared" si="16"/>
        <v>0.72189527149361199</v>
      </c>
    </row>
    <row r="7" spans="1:40">
      <c r="A7" s="1" t="s">
        <v>2</v>
      </c>
      <c r="B7" s="1" t="s">
        <v>30</v>
      </c>
      <c r="C7" s="5">
        <v>17.396743166139</v>
      </c>
      <c r="D7" s="5">
        <v>17.396743166139</v>
      </c>
      <c r="E7" s="5">
        <v>17.396743166139</v>
      </c>
      <c r="F7" s="5">
        <v>17.581018121987999</v>
      </c>
      <c r="G7" s="5">
        <v>17.581018121987999</v>
      </c>
      <c r="H7" s="5">
        <v>17.581018121987999</v>
      </c>
      <c r="I7" s="5">
        <v>17.581018121987999</v>
      </c>
      <c r="J7" s="5">
        <v>18.003653992776318</v>
      </c>
      <c r="L7" s="1" t="s">
        <v>2</v>
      </c>
      <c r="M7" s="5">
        <f t="shared" si="0"/>
        <v>17.396743166139</v>
      </c>
      <c r="N7" s="5">
        <f t="shared" si="0"/>
        <v>17.396743166139</v>
      </c>
      <c r="O7" s="5">
        <f t="shared" si="0"/>
        <v>17.396743166139</v>
      </c>
      <c r="P7" s="5">
        <f t="shared" si="0"/>
        <v>17.581018121987999</v>
      </c>
      <c r="Q7" s="5">
        <f t="shared" si="0"/>
        <v>17.581018121987999</v>
      </c>
      <c r="R7" s="5">
        <f t="shared" si="0"/>
        <v>17.581018121987999</v>
      </c>
      <c r="S7" s="5">
        <f t="shared" si="0"/>
        <v>17.581018121987999</v>
      </c>
      <c r="T7" s="5">
        <f t="shared" si="0"/>
        <v>18.003653992776318</v>
      </c>
      <c r="V7" s="1" t="s">
        <v>2</v>
      </c>
      <c r="W7" s="5">
        <f t="shared" si="1"/>
        <v>17.396743166139</v>
      </c>
      <c r="X7" s="5">
        <f t="shared" si="2"/>
        <v>17.396743166139</v>
      </c>
      <c r="Y7" s="5">
        <f t="shared" si="3"/>
        <v>17.396743166139</v>
      </c>
      <c r="Z7" s="5">
        <f t="shared" si="4"/>
        <v>17.581018121987999</v>
      </c>
      <c r="AA7" s="5">
        <f t="shared" si="5"/>
        <v>17.581018121987999</v>
      </c>
      <c r="AB7" s="5">
        <f t="shared" si="6"/>
        <v>17.581018121987999</v>
      </c>
      <c r="AC7" s="5">
        <f t="shared" si="7"/>
        <v>17.581018121987999</v>
      </c>
      <c r="AD7" s="5">
        <f t="shared" si="8"/>
        <v>18.003653992776318</v>
      </c>
      <c r="AF7" s="1" t="s">
        <v>2</v>
      </c>
      <c r="AG7" s="5">
        <f t="shared" si="9"/>
        <v>0.35726930151294806</v>
      </c>
      <c r="AH7" s="5">
        <f t="shared" si="10"/>
        <v>0.35726930151294806</v>
      </c>
      <c r="AI7" s="5">
        <f t="shared" si="11"/>
        <v>0.35726930151294806</v>
      </c>
      <c r="AJ7" s="5">
        <f t="shared" si="12"/>
        <v>0.36250921768772992</v>
      </c>
      <c r="AK7" s="5">
        <f t="shared" si="13"/>
        <v>0.36250921768772992</v>
      </c>
      <c r="AL7" s="5">
        <f t="shared" si="14"/>
        <v>0.36250921768772992</v>
      </c>
      <c r="AM7" s="5">
        <f t="shared" si="15"/>
        <v>0.36250921768772992</v>
      </c>
      <c r="AN7" s="5">
        <f t="shared" si="16"/>
        <v>0.3745270012502529</v>
      </c>
    </row>
    <row r="8" spans="1:40">
      <c r="A8" s="1" t="s">
        <v>3</v>
      </c>
      <c r="B8" s="1" t="s">
        <v>31</v>
      </c>
      <c r="C8" s="5">
        <v>40</v>
      </c>
      <c r="D8" s="5">
        <v>40</v>
      </c>
      <c r="E8" s="5">
        <v>40</v>
      </c>
      <c r="F8" s="5">
        <v>40</v>
      </c>
      <c r="G8" s="5">
        <v>40</v>
      </c>
      <c r="H8" s="5">
        <v>52.355055179213181</v>
      </c>
      <c r="I8" s="5">
        <v>52.355055179213181</v>
      </c>
      <c r="J8" s="5">
        <v>52.260492665545797</v>
      </c>
      <c r="L8" s="1" t="s">
        <v>3</v>
      </c>
      <c r="M8" s="5">
        <f t="shared" si="0"/>
        <v>40</v>
      </c>
      <c r="N8" s="5">
        <f t="shared" si="0"/>
        <v>40</v>
      </c>
      <c r="O8" s="5">
        <f t="shared" si="0"/>
        <v>40</v>
      </c>
      <c r="P8" s="5">
        <f t="shared" si="0"/>
        <v>40</v>
      </c>
      <c r="Q8" s="5">
        <f t="shared" si="0"/>
        <v>40</v>
      </c>
      <c r="R8" s="5">
        <f t="shared" si="0"/>
        <v>40</v>
      </c>
      <c r="S8" s="5">
        <f t="shared" si="0"/>
        <v>40</v>
      </c>
      <c r="T8" s="5">
        <f t="shared" si="0"/>
        <v>40</v>
      </c>
      <c r="V8" s="1" t="s">
        <v>3</v>
      </c>
      <c r="W8" s="5">
        <f t="shared" si="1"/>
        <v>40</v>
      </c>
      <c r="X8" s="5">
        <f t="shared" si="2"/>
        <v>40</v>
      </c>
      <c r="Y8" s="5">
        <f t="shared" si="3"/>
        <v>40</v>
      </c>
      <c r="Z8" s="5">
        <f t="shared" si="4"/>
        <v>40</v>
      </c>
      <c r="AA8" s="5">
        <f t="shared" si="5"/>
        <v>40</v>
      </c>
      <c r="AB8" s="5">
        <f t="shared" si="6"/>
        <v>40</v>
      </c>
      <c r="AC8" s="5">
        <f t="shared" si="7"/>
        <v>40</v>
      </c>
      <c r="AD8" s="5">
        <f t="shared" si="8"/>
        <v>40</v>
      </c>
      <c r="AF8" s="1" t="s">
        <v>3</v>
      </c>
      <c r="AG8" s="5">
        <f t="shared" si="9"/>
        <v>1</v>
      </c>
      <c r="AH8" s="5">
        <f t="shared" si="10"/>
        <v>1</v>
      </c>
      <c r="AI8" s="5">
        <f t="shared" si="11"/>
        <v>1</v>
      </c>
      <c r="AJ8" s="5">
        <f t="shared" si="12"/>
        <v>1</v>
      </c>
      <c r="AK8" s="5">
        <f t="shared" si="13"/>
        <v>1</v>
      </c>
      <c r="AL8" s="5">
        <f t="shared" si="14"/>
        <v>1</v>
      </c>
      <c r="AM8" s="5">
        <f t="shared" si="15"/>
        <v>1</v>
      </c>
      <c r="AN8" s="5">
        <f t="shared" si="16"/>
        <v>1</v>
      </c>
    </row>
    <row r="9" spans="1:40">
      <c r="A9" s="1" t="s">
        <v>4</v>
      </c>
      <c r="B9" s="1" t="s">
        <v>32</v>
      </c>
      <c r="C9" s="5">
        <v>11.203720649076001</v>
      </c>
      <c r="D9" s="5">
        <v>11.203720649076001</v>
      </c>
      <c r="E9" s="5">
        <v>11.203720649076001</v>
      </c>
      <c r="F9" s="5">
        <v>4.8324611115235996</v>
      </c>
      <c r="G9" s="5">
        <v>4.8324611115235996</v>
      </c>
      <c r="H9" s="5">
        <v>6.3498939405087578</v>
      </c>
      <c r="I9" s="5">
        <v>6.3498939405087578</v>
      </c>
      <c r="J9" s="5">
        <v>8.2361995373786723</v>
      </c>
      <c r="L9" s="1" t="s">
        <v>4</v>
      </c>
      <c r="M9" s="5">
        <f t="shared" si="0"/>
        <v>11.203720649076001</v>
      </c>
      <c r="N9" s="5">
        <f t="shared" si="0"/>
        <v>11.203720649076001</v>
      </c>
      <c r="O9" s="5">
        <f t="shared" si="0"/>
        <v>11.203720649076001</v>
      </c>
      <c r="P9" s="5">
        <f t="shared" si="0"/>
        <v>4.8324611115235996</v>
      </c>
      <c r="Q9" s="5">
        <f t="shared" si="0"/>
        <v>4.8324611115235996</v>
      </c>
      <c r="R9" s="5">
        <f t="shared" si="0"/>
        <v>6.3498939405087578</v>
      </c>
      <c r="S9" s="5">
        <f t="shared" si="0"/>
        <v>6.3498939405087578</v>
      </c>
      <c r="T9" s="5">
        <f t="shared" si="0"/>
        <v>8.2361995373786723</v>
      </c>
      <c r="V9" s="1" t="s">
        <v>4</v>
      </c>
      <c r="W9" s="5">
        <f t="shared" si="1"/>
        <v>11.203720649076001</v>
      </c>
      <c r="X9" s="5">
        <f t="shared" si="2"/>
        <v>11.203720649076001</v>
      </c>
      <c r="Y9" s="5">
        <f t="shared" si="3"/>
        <v>11.203720649076001</v>
      </c>
      <c r="Z9" s="5">
        <f t="shared" si="4"/>
        <v>4.8324611115235996</v>
      </c>
      <c r="AA9" s="5">
        <f t="shared" si="5"/>
        <v>4.8324611115235996</v>
      </c>
      <c r="AB9" s="5">
        <f t="shared" si="6"/>
        <v>6.3498939405087578</v>
      </c>
      <c r="AC9" s="5">
        <f t="shared" si="7"/>
        <v>6.3498939405087578</v>
      </c>
      <c r="AD9" s="5">
        <f t="shared" si="8"/>
        <v>8.2361995373786723</v>
      </c>
      <c r="AF9" s="1" t="s">
        <v>4</v>
      </c>
      <c r="AG9" s="5">
        <f t="shared" si="9"/>
        <v>0.18116876355086983</v>
      </c>
      <c r="AH9" s="5">
        <f t="shared" si="10"/>
        <v>0.18116876355086983</v>
      </c>
      <c r="AI9" s="5">
        <f t="shared" si="11"/>
        <v>0.18116876355086983</v>
      </c>
      <c r="AJ9" s="5">
        <f t="shared" si="12"/>
        <v>0</v>
      </c>
      <c r="AK9" s="5">
        <f t="shared" si="13"/>
        <v>0</v>
      </c>
      <c r="AL9" s="5">
        <f t="shared" si="14"/>
        <v>4.3148678495735913E-2</v>
      </c>
      <c r="AM9" s="5">
        <f t="shared" si="15"/>
        <v>4.3148678495735913E-2</v>
      </c>
      <c r="AN9" s="5">
        <f t="shared" si="16"/>
        <v>9.6786369857982876E-2</v>
      </c>
    </row>
    <row r="10" spans="1:40">
      <c r="A10" s="1" t="s">
        <v>5</v>
      </c>
      <c r="B10" s="1" t="s">
        <v>33</v>
      </c>
      <c r="C10" s="5" t="s">
        <v>28</v>
      </c>
      <c r="D10" s="5" t="s">
        <v>28</v>
      </c>
      <c r="E10" s="5" t="s">
        <v>28</v>
      </c>
      <c r="F10" s="5" t="s">
        <v>28</v>
      </c>
      <c r="G10" s="5" t="s">
        <v>28</v>
      </c>
      <c r="H10" s="5" t="s">
        <v>28</v>
      </c>
      <c r="I10" s="5" t="s">
        <v>28</v>
      </c>
      <c r="J10" s="5" t="s">
        <v>28</v>
      </c>
      <c r="L10" s="1" t="s">
        <v>5</v>
      </c>
      <c r="M10" s="5" t="str">
        <f t="shared" si="0"/>
        <v>:</v>
      </c>
      <c r="N10" s="5" t="str">
        <f t="shared" si="0"/>
        <v>:</v>
      </c>
      <c r="O10" s="5" t="str">
        <f t="shared" si="0"/>
        <v>:</v>
      </c>
      <c r="P10" s="5" t="str">
        <f t="shared" si="0"/>
        <v>:</v>
      </c>
      <c r="Q10" s="5" t="str">
        <f t="shared" si="0"/>
        <v>:</v>
      </c>
      <c r="R10" s="5" t="str">
        <f t="shared" si="0"/>
        <v>:</v>
      </c>
      <c r="S10" s="5" t="str">
        <f t="shared" si="0"/>
        <v>:</v>
      </c>
      <c r="T10" s="5" t="str">
        <f t="shared" si="0"/>
        <v>:</v>
      </c>
      <c r="V10" s="1" t="s">
        <v>5</v>
      </c>
      <c r="W10" s="5" t="str">
        <f t="shared" si="1"/>
        <v>:</v>
      </c>
      <c r="X10" s="5" t="str">
        <f t="shared" si="2"/>
        <v>:</v>
      </c>
      <c r="Y10" s="5" t="str">
        <f t="shared" si="3"/>
        <v>:</v>
      </c>
      <c r="Z10" s="5" t="str">
        <f t="shared" si="4"/>
        <v>:</v>
      </c>
      <c r="AA10" s="5" t="str">
        <f t="shared" si="5"/>
        <v>:</v>
      </c>
      <c r="AB10" s="5" t="str">
        <f t="shared" si="6"/>
        <v>:</v>
      </c>
      <c r="AC10" s="5" t="str">
        <f t="shared" si="7"/>
        <v>:</v>
      </c>
      <c r="AD10" s="5" t="str">
        <f t="shared" si="8"/>
        <v>:</v>
      </c>
      <c r="AF10" s="1" t="s">
        <v>5</v>
      </c>
      <c r="AG10" s="5" t="str">
        <f t="shared" si="9"/>
        <v>:</v>
      </c>
      <c r="AH10" s="5" t="str">
        <f t="shared" si="10"/>
        <v>:</v>
      </c>
      <c r="AI10" s="5" t="str">
        <f t="shared" si="11"/>
        <v>:</v>
      </c>
      <c r="AJ10" s="5" t="str">
        <f t="shared" si="12"/>
        <v>:</v>
      </c>
      <c r="AK10" s="5" t="str">
        <f t="shared" si="13"/>
        <v>:</v>
      </c>
      <c r="AL10" s="5" t="str">
        <f t="shared" si="14"/>
        <v>:</v>
      </c>
      <c r="AM10" s="5" t="str">
        <f t="shared" si="15"/>
        <v>:</v>
      </c>
      <c r="AN10" s="5" t="str">
        <f t="shared" si="16"/>
        <v>:</v>
      </c>
    </row>
    <row r="11" spans="1:40">
      <c r="A11" s="1" t="s">
        <v>6</v>
      </c>
      <c r="B11" s="1" t="s">
        <v>34</v>
      </c>
      <c r="C11" s="5" t="s">
        <v>28</v>
      </c>
      <c r="D11" s="5" t="s">
        <v>28</v>
      </c>
      <c r="E11" s="5" t="s">
        <v>28</v>
      </c>
      <c r="F11" s="5" t="s">
        <v>28</v>
      </c>
      <c r="G11" s="5" t="s">
        <v>28</v>
      </c>
      <c r="H11" s="5" t="s">
        <v>28</v>
      </c>
      <c r="I11" s="5" t="s">
        <v>28</v>
      </c>
      <c r="J11" s="5" t="s">
        <v>28</v>
      </c>
      <c r="L11" s="1" t="s">
        <v>6</v>
      </c>
      <c r="M11" s="5" t="str">
        <f t="shared" si="0"/>
        <v>:</v>
      </c>
      <c r="N11" s="5" t="str">
        <f t="shared" si="0"/>
        <v>:</v>
      </c>
      <c r="O11" s="5" t="str">
        <f t="shared" si="0"/>
        <v>:</v>
      </c>
      <c r="P11" s="5" t="str">
        <f t="shared" si="0"/>
        <v>:</v>
      </c>
      <c r="Q11" s="5" t="str">
        <f t="shared" si="0"/>
        <v>:</v>
      </c>
      <c r="R11" s="5" t="str">
        <f t="shared" si="0"/>
        <v>:</v>
      </c>
      <c r="S11" s="5" t="str">
        <f t="shared" si="0"/>
        <v>:</v>
      </c>
      <c r="T11" s="5" t="str">
        <f t="shared" si="0"/>
        <v>:</v>
      </c>
      <c r="V11" s="1" t="s">
        <v>6</v>
      </c>
      <c r="W11" s="5" t="str">
        <f t="shared" si="1"/>
        <v>:</v>
      </c>
      <c r="X11" s="5" t="str">
        <f t="shared" si="2"/>
        <v>:</v>
      </c>
      <c r="Y11" s="5" t="str">
        <f t="shared" si="3"/>
        <v>:</v>
      </c>
      <c r="Z11" s="5" t="str">
        <f t="shared" si="4"/>
        <v>:</v>
      </c>
      <c r="AA11" s="5" t="str">
        <f t="shared" si="5"/>
        <v>:</v>
      </c>
      <c r="AB11" s="5" t="str">
        <f t="shared" si="6"/>
        <v>:</v>
      </c>
      <c r="AC11" s="5" t="str">
        <f t="shared" si="7"/>
        <v>:</v>
      </c>
      <c r="AD11" s="5" t="str">
        <f t="shared" si="8"/>
        <v>:</v>
      </c>
      <c r="AF11" s="1" t="s">
        <v>6</v>
      </c>
      <c r="AG11" s="5" t="str">
        <f t="shared" si="9"/>
        <v>:</v>
      </c>
      <c r="AH11" s="5" t="str">
        <f t="shared" si="10"/>
        <v>:</v>
      </c>
      <c r="AI11" s="5" t="str">
        <f t="shared" si="11"/>
        <v>:</v>
      </c>
      <c r="AJ11" s="5" t="str">
        <f t="shared" si="12"/>
        <v>:</v>
      </c>
      <c r="AK11" s="5" t="str">
        <f t="shared" si="13"/>
        <v>:</v>
      </c>
      <c r="AL11" s="5" t="str">
        <f t="shared" si="14"/>
        <v>:</v>
      </c>
      <c r="AM11" s="5" t="str">
        <f t="shared" si="15"/>
        <v>:</v>
      </c>
      <c r="AN11" s="5" t="str">
        <f t="shared" si="16"/>
        <v>:</v>
      </c>
    </row>
    <row r="12" spans="1:40">
      <c r="A12" s="1" t="s">
        <v>8</v>
      </c>
      <c r="B12" s="1" t="s">
        <v>35</v>
      </c>
      <c r="C12" s="5">
        <v>14.98866963042</v>
      </c>
      <c r="D12" s="5">
        <v>14.98866963042</v>
      </c>
      <c r="E12" s="5">
        <v>14.98866963042</v>
      </c>
      <c r="F12" s="5">
        <v>13.775148424675001</v>
      </c>
      <c r="G12" s="5">
        <v>13.775148424675001</v>
      </c>
      <c r="H12" s="5">
        <v>15.327153444620608</v>
      </c>
      <c r="I12" s="5">
        <v>15.327153444620608</v>
      </c>
      <c r="J12" s="5">
        <v>11.957797408103939</v>
      </c>
      <c r="L12" s="1" t="s">
        <v>8</v>
      </c>
      <c r="M12" s="5">
        <f t="shared" ref="M12:T12" si="17">IF(ISNUMBER(C12),IF(C12&gt;$M$2,$M$2,IF(C12&lt;$O$2,$O$2,C12)),":")</f>
        <v>14.98866963042</v>
      </c>
      <c r="N12" s="5">
        <f t="shared" si="17"/>
        <v>14.98866963042</v>
      </c>
      <c r="O12" s="5">
        <f t="shared" si="17"/>
        <v>14.98866963042</v>
      </c>
      <c r="P12" s="5">
        <f t="shared" si="17"/>
        <v>13.775148424675001</v>
      </c>
      <c r="Q12" s="5">
        <f t="shared" si="17"/>
        <v>13.775148424675001</v>
      </c>
      <c r="R12" s="5">
        <f t="shared" si="17"/>
        <v>15.327153444620608</v>
      </c>
      <c r="S12" s="5">
        <f t="shared" si="17"/>
        <v>15.327153444620608</v>
      </c>
      <c r="T12" s="5">
        <f t="shared" si="17"/>
        <v>11.957797408103939</v>
      </c>
      <c r="V12" s="1" t="s">
        <v>8</v>
      </c>
      <c r="W12" s="5">
        <f t="shared" si="1"/>
        <v>14.98866963042</v>
      </c>
      <c r="X12" s="5">
        <f t="shared" si="2"/>
        <v>14.98866963042</v>
      </c>
      <c r="Y12" s="5">
        <f t="shared" si="3"/>
        <v>14.98866963042</v>
      </c>
      <c r="Z12" s="5">
        <f t="shared" si="4"/>
        <v>13.775148424675001</v>
      </c>
      <c r="AA12" s="5">
        <f t="shared" si="5"/>
        <v>13.775148424675001</v>
      </c>
      <c r="AB12" s="5">
        <f t="shared" si="6"/>
        <v>15.327153444620608</v>
      </c>
      <c r="AC12" s="5">
        <f t="shared" si="7"/>
        <v>15.327153444620608</v>
      </c>
      <c r="AD12" s="5">
        <f t="shared" si="8"/>
        <v>11.957797408103939</v>
      </c>
      <c r="AF12" s="1" t="s">
        <v>8</v>
      </c>
      <c r="AG12" s="5">
        <f t="shared" si="9"/>
        <v>0.28879497513612928</v>
      </c>
      <c r="AH12" s="5">
        <f t="shared" si="10"/>
        <v>0.28879497513612928</v>
      </c>
      <c r="AI12" s="5">
        <f t="shared" si="11"/>
        <v>0.28879497513612928</v>
      </c>
      <c r="AJ12" s="5">
        <f t="shared" si="12"/>
        <v>0.25428811898127213</v>
      </c>
      <c r="AK12" s="5">
        <f t="shared" si="13"/>
        <v>0.25428811898127213</v>
      </c>
      <c r="AL12" s="5">
        <f t="shared" si="14"/>
        <v>0.29841986857191988</v>
      </c>
      <c r="AM12" s="5">
        <f t="shared" si="15"/>
        <v>0.29841986857191988</v>
      </c>
      <c r="AN12" s="5">
        <f t="shared" si="16"/>
        <v>0.20261117274018711</v>
      </c>
    </row>
    <row r="13" spans="1:40">
      <c r="A13" s="1" t="s">
        <v>7</v>
      </c>
      <c r="B13" s="1" t="s">
        <v>36</v>
      </c>
      <c r="C13" s="5">
        <v>10.039967062320001</v>
      </c>
      <c r="D13" s="5">
        <v>10.039967062320001</v>
      </c>
      <c r="E13" s="5">
        <v>10.039967062320001</v>
      </c>
      <c r="F13" s="5">
        <v>16.304933244901001</v>
      </c>
      <c r="G13" s="5">
        <v>16.304933244901001</v>
      </c>
      <c r="H13" s="5">
        <v>16.084979747044724</v>
      </c>
      <c r="I13" s="5">
        <v>16.084979747044724</v>
      </c>
      <c r="J13" s="5">
        <v>11.206488553160293</v>
      </c>
      <c r="L13" s="1" t="s">
        <v>7</v>
      </c>
      <c r="M13" s="5">
        <f t="shared" si="0"/>
        <v>10.039967062320001</v>
      </c>
      <c r="N13" s="5">
        <f t="shared" si="0"/>
        <v>10.039967062320001</v>
      </c>
      <c r="O13" s="5">
        <f t="shared" si="0"/>
        <v>10.039967062320001</v>
      </c>
      <c r="P13" s="5">
        <f t="shared" si="0"/>
        <v>16.304933244901001</v>
      </c>
      <c r="Q13" s="5">
        <f t="shared" si="0"/>
        <v>16.304933244901001</v>
      </c>
      <c r="R13" s="5">
        <f t="shared" si="0"/>
        <v>16.084979747044724</v>
      </c>
      <c r="S13" s="5">
        <f t="shared" si="0"/>
        <v>16.084979747044724</v>
      </c>
      <c r="T13" s="5">
        <f t="shared" si="0"/>
        <v>11.206488553160293</v>
      </c>
      <c r="V13" s="1" t="s">
        <v>7</v>
      </c>
      <c r="W13" s="5">
        <f t="shared" si="1"/>
        <v>10.039967062320001</v>
      </c>
      <c r="X13" s="5">
        <f t="shared" si="2"/>
        <v>10.039967062320001</v>
      </c>
      <c r="Y13" s="5">
        <f t="shared" si="3"/>
        <v>10.039967062320001</v>
      </c>
      <c r="Z13" s="5">
        <f t="shared" si="4"/>
        <v>16.304933244901001</v>
      </c>
      <c r="AA13" s="5">
        <f t="shared" si="5"/>
        <v>16.304933244901001</v>
      </c>
      <c r="AB13" s="5">
        <f t="shared" si="6"/>
        <v>16.084979747044724</v>
      </c>
      <c r="AC13" s="5">
        <f t="shared" si="7"/>
        <v>16.084979747044724</v>
      </c>
      <c r="AD13" s="5">
        <f t="shared" si="8"/>
        <v>11.206488553160293</v>
      </c>
      <c r="AF13" s="1" t="s">
        <v>7</v>
      </c>
      <c r="AG13" s="5">
        <f t="shared" si="9"/>
        <v>0.14807706525357059</v>
      </c>
      <c r="AH13" s="5">
        <f t="shared" si="10"/>
        <v>0.14807706525357059</v>
      </c>
      <c r="AI13" s="5">
        <f t="shared" si="11"/>
        <v>0.14807706525357059</v>
      </c>
      <c r="AJ13" s="5">
        <f t="shared" si="12"/>
        <v>0.32622334391266339</v>
      </c>
      <c r="AK13" s="5">
        <f t="shared" si="13"/>
        <v>0.32622334391266339</v>
      </c>
      <c r="AL13" s="5">
        <f t="shared" si="14"/>
        <v>0.31996889720390181</v>
      </c>
      <c r="AM13" s="5">
        <f t="shared" si="15"/>
        <v>0.31996889720390181</v>
      </c>
      <c r="AN13" s="5">
        <f t="shared" si="16"/>
        <v>0.18124746977177059</v>
      </c>
    </row>
    <row r="14" spans="1:40">
      <c r="A14" s="1" t="s">
        <v>11</v>
      </c>
      <c r="B14" s="1" t="s">
        <v>37</v>
      </c>
      <c r="C14" s="5">
        <v>6.1945715913752997</v>
      </c>
      <c r="D14" s="5">
        <v>6.1945715913752997</v>
      </c>
      <c r="E14" s="5">
        <v>6.1945715913752997</v>
      </c>
      <c r="F14" s="5">
        <v>6.1945715913752997</v>
      </c>
      <c r="G14" s="5">
        <v>6.1945715913752997</v>
      </c>
      <c r="H14" s="5">
        <v>6.1945715913752997</v>
      </c>
      <c r="I14" s="5">
        <v>6.1945715913752997</v>
      </c>
      <c r="J14" s="5">
        <v>6.1945715913752997</v>
      </c>
      <c r="L14" s="1" t="s">
        <v>11</v>
      </c>
      <c r="M14" s="5">
        <f t="shared" si="0"/>
        <v>6.1945715913752997</v>
      </c>
      <c r="N14" s="5">
        <f t="shared" si="0"/>
        <v>6.1945715913752997</v>
      </c>
      <c r="O14" s="5">
        <f t="shared" si="0"/>
        <v>6.1945715913752997</v>
      </c>
      <c r="P14" s="5">
        <f t="shared" si="0"/>
        <v>6.1945715913752997</v>
      </c>
      <c r="Q14" s="5">
        <f t="shared" si="0"/>
        <v>6.1945715913752997</v>
      </c>
      <c r="R14" s="5">
        <f t="shared" si="0"/>
        <v>6.1945715913752997</v>
      </c>
      <c r="S14" s="5">
        <f t="shared" si="0"/>
        <v>6.1945715913752997</v>
      </c>
      <c r="T14" s="5">
        <f t="shared" si="0"/>
        <v>6.1945715913752997</v>
      </c>
      <c r="V14" s="1" t="s">
        <v>11</v>
      </c>
      <c r="W14" s="5">
        <f t="shared" si="1"/>
        <v>6.1945715913752997</v>
      </c>
      <c r="X14" s="5">
        <f t="shared" si="2"/>
        <v>6.1945715913752997</v>
      </c>
      <c r="Y14" s="5">
        <f t="shared" si="3"/>
        <v>6.1945715913752997</v>
      </c>
      <c r="Z14" s="5">
        <f t="shared" si="4"/>
        <v>6.1945715913752997</v>
      </c>
      <c r="AA14" s="5">
        <f t="shared" si="5"/>
        <v>6.1945715913752997</v>
      </c>
      <c r="AB14" s="5">
        <f t="shared" si="6"/>
        <v>6.1945715913752997</v>
      </c>
      <c r="AC14" s="5">
        <f t="shared" si="7"/>
        <v>6.1945715913752997</v>
      </c>
      <c r="AD14" s="5">
        <f t="shared" si="8"/>
        <v>6.1945715913752997</v>
      </c>
      <c r="AF14" s="1" t="s">
        <v>11</v>
      </c>
      <c r="AG14" s="5">
        <f t="shared" si="9"/>
        <v>3.8732038775054364E-2</v>
      </c>
      <c r="AH14" s="5">
        <f t="shared" si="10"/>
        <v>3.8732038775054364E-2</v>
      </c>
      <c r="AI14" s="5">
        <f t="shared" si="11"/>
        <v>3.8732038775054364E-2</v>
      </c>
      <c r="AJ14" s="5">
        <f t="shared" si="12"/>
        <v>3.8732038775054364E-2</v>
      </c>
      <c r="AK14" s="5">
        <f t="shared" si="13"/>
        <v>3.8732038775054364E-2</v>
      </c>
      <c r="AL14" s="5">
        <f t="shared" si="14"/>
        <v>3.8732038775054364E-2</v>
      </c>
      <c r="AM14" s="5">
        <f t="shared" si="15"/>
        <v>3.8732038775054364E-2</v>
      </c>
      <c r="AN14" s="5">
        <f t="shared" si="16"/>
        <v>3.8732038775054364E-2</v>
      </c>
    </row>
    <row r="15" spans="1:40">
      <c r="A15" s="1" t="s">
        <v>9</v>
      </c>
      <c r="B15" s="1" t="s">
        <v>38</v>
      </c>
      <c r="C15" s="5">
        <v>7.7198081144017561</v>
      </c>
      <c r="D15" s="5">
        <v>7.7198081144017561</v>
      </c>
      <c r="E15" s="5">
        <v>7.7198081144017561</v>
      </c>
      <c r="F15" s="5">
        <v>7.7198081144017561</v>
      </c>
      <c r="G15" s="5">
        <v>7.7198081144017561</v>
      </c>
      <c r="H15" s="5">
        <v>30.297566450934969</v>
      </c>
      <c r="I15" s="5">
        <v>30.297566450934969</v>
      </c>
      <c r="J15" s="5">
        <v>22.269389837302093</v>
      </c>
      <c r="L15" s="1" t="s">
        <v>9</v>
      </c>
      <c r="M15" s="5">
        <f t="shared" si="0"/>
        <v>7.7198081144017561</v>
      </c>
      <c r="N15" s="5">
        <f t="shared" si="0"/>
        <v>7.7198081144017561</v>
      </c>
      <c r="O15" s="5">
        <f t="shared" si="0"/>
        <v>7.7198081144017561</v>
      </c>
      <c r="P15" s="5">
        <f t="shared" si="0"/>
        <v>7.7198081144017561</v>
      </c>
      <c r="Q15" s="5">
        <f t="shared" si="0"/>
        <v>7.7198081144017561</v>
      </c>
      <c r="R15" s="5">
        <f t="shared" si="0"/>
        <v>30.297566450934969</v>
      </c>
      <c r="S15" s="5">
        <f t="shared" si="0"/>
        <v>30.297566450934969</v>
      </c>
      <c r="T15" s="5">
        <f t="shared" si="0"/>
        <v>22.269389837302093</v>
      </c>
      <c r="V15" s="1" t="s">
        <v>9</v>
      </c>
      <c r="W15" s="5">
        <f t="shared" si="1"/>
        <v>7.7198081144017561</v>
      </c>
      <c r="X15" s="5">
        <f t="shared" si="2"/>
        <v>7.7198081144017561</v>
      </c>
      <c r="Y15" s="5">
        <f t="shared" si="3"/>
        <v>7.7198081144017561</v>
      </c>
      <c r="Z15" s="5">
        <f t="shared" si="4"/>
        <v>7.7198081144017561</v>
      </c>
      <c r="AA15" s="5">
        <f t="shared" si="5"/>
        <v>7.7198081144017561</v>
      </c>
      <c r="AB15" s="5">
        <f t="shared" si="6"/>
        <v>30.297566450934969</v>
      </c>
      <c r="AC15" s="5">
        <f t="shared" si="7"/>
        <v>30.297566450934969</v>
      </c>
      <c r="AD15" s="5">
        <f t="shared" si="8"/>
        <v>22.269389837302093</v>
      </c>
      <c r="AF15" s="1" t="s">
        <v>9</v>
      </c>
      <c r="AG15" s="5">
        <f t="shared" ref="AG15:AN16" si="18">IF(ISNUMBER(W15),(W15-$AI$2)/($AG$2-$AI$2),":")</f>
        <v>8.2102617758795571E-2</v>
      </c>
      <c r="AH15" s="5">
        <f t="shared" si="18"/>
        <v>8.2102617758795571E-2</v>
      </c>
      <c r="AI15" s="5">
        <f t="shared" si="18"/>
        <v>8.2102617758795571E-2</v>
      </c>
      <c r="AJ15" s="5">
        <f t="shared" si="18"/>
        <v>8.2102617758795571E-2</v>
      </c>
      <c r="AK15" s="5">
        <f t="shared" si="18"/>
        <v>8.2102617758795571E-2</v>
      </c>
      <c r="AL15" s="5">
        <f t="shared" si="18"/>
        <v>0.72410825847570759</v>
      </c>
      <c r="AM15" s="5">
        <f t="shared" si="18"/>
        <v>0.72410825847570759</v>
      </c>
      <c r="AN15" s="5">
        <f t="shared" si="18"/>
        <v>0.49582453810812949</v>
      </c>
    </row>
    <row r="16" spans="1:40">
      <c r="A16" s="1" t="s">
        <v>10</v>
      </c>
      <c r="B16" s="1" t="s">
        <v>39</v>
      </c>
      <c r="C16" s="5" t="s">
        <v>28</v>
      </c>
      <c r="D16" s="5" t="s">
        <v>28</v>
      </c>
      <c r="E16" s="5" t="s">
        <v>28</v>
      </c>
      <c r="F16" s="5" t="s">
        <v>28</v>
      </c>
      <c r="G16" s="5" t="s">
        <v>28</v>
      </c>
      <c r="H16" s="5" t="s">
        <v>28</v>
      </c>
      <c r="I16" s="5" t="s">
        <v>28</v>
      </c>
      <c r="J16" s="5" t="s">
        <v>28</v>
      </c>
      <c r="L16" s="1" t="s">
        <v>10</v>
      </c>
      <c r="M16" s="5" t="str">
        <f t="shared" si="0"/>
        <v>:</v>
      </c>
      <c r="N16" s="5" t="str">
        <f t="shared" si="0"/>
        <v>:</v>
      </c>
      <c r="O16" s="5" t="str">
        <f t="shared" si="0"/>
        <v>:</v>
      </c>
      <c r="P16" s="5" t="str">
        <f t="shared" si="0"/>
        <v>:</v>
      </c>
      <c r="Q16" s="5" t="str">
        <f t="shared" si="0"/>
        <v>:</v>
      </c>
      <c r="R16" s="5" t="str">
        <f t="shared" si="0"/>
        <v>:</v>
      </c>
      <c r="S16" s="5" t="str">
        <f t="shared" si="0"/>
        <v>:</v>
      </c>
      <c r="T16" s="5" t="str">
        <f t="shared" si="0"/>
        <v>:</v>
      </c>
      <c r="V16" s="1" t="s">
        <v>10</v>
      </c>
      <c r="W16" s="5" t="str">
        <f t="shared" si="1"/>
        <v>:</v>
      </c>
      <c r="X16" s="5" t="str">
        <f t="shared" si="2"/>
        <v>:</v>
      </c>
      <c r="Y16" s="5" t="str">
        <f t="shared" si="3"/>
        <v>:</v>
      </c>
      <c r="Z16" s="5" t="str">
        <f t="shared" si="4"/>
        <v>:</v>
      </c>
      <c r="AA16" s="5" t="str">
        <f t="shared" si="5"/>
        <v>:</v>
      </c>
      <c r="AB16" s="5" t="str">
        <f t="shared" si="6"/>
        <v>:</v>
      </c>
      <c r="AC16" s="5" t="str">
        <f t="shared" si="7"/>
        <v>:</v>
      </c>
      <c r="AD16" s="5" t="str">
        <f t="shared" si="8"/>
        <v>:</v>
      </c>
      <c r="AF16" s="1" t="s">
        <v>10</v>
      </c>
      <c r="AG16" s="5" t="str">
        <f t="shared" si="18"/>
        <v>:</v>
      </c>
      <c r="AH16" s="5" t="str">
        <f t="shared" si="18"/>
        <v>:</v>
      </c>
      <c r="AI16" s="5" t="str">
        <f t="shared" si="18"/>
        <v>:</v>
      </c>
      <c r="AJ16" s="5" t="str">
        <f t="shared" si="18"/>
        <v>:</v>
      </c>
      <c r="AK16" s="5" t="str">
        <f t="shared" si="18"/>
        <v>:</v>
      </c>
      <c r="AL16" s="5" t="str">
        <f t="shared" si="18"/>
        <v>:</v>
      </c>
      <c r="AM16" s="5" t="str">
        <f t="shared" si="18"/>
        <v>:</v>
      </c>
      <c r="AN16" s="5" t="str">
        <f t="shared" si="18"/>
        <v>: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C9F87-7A12-4AC7-BDA0-9190D4A3C596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78.952241741169999</v>
      </c>
      <c r="N2" s="1" t="s">
        <v>22</v>
      </c>
      <c r="O2" s="5" cm="1">
        <f t="array" ref="O2">MIN(IF(C5:J16&gt;AVERAGE(C5:J16)-2*STDEVP(C5:J16),C5:J16))</f>
        <v>16.04227953117605</v>
      </c>
      <c r="V2" s="1" t="s">
        <v>23</v>
      </c>
      <c r="X2" s="4">
        <f>SKEW(M5:T16)</f>
        <v>0.36263544919472429</v>
      </c>
      <c r="AF2" s="1" t="s">
        <v>12</v>
      </c>
      <c r="AG2" s="5">
        <f>MAX(W5:AD16)</f>
        <v>78.952241741169999</v>
      </c>
      <c r="AH2" s="1" t="s">
        <v>13</v>
      </c>
      <c r="AI2" s="5">
        <f>MIN(W5:AD16)</f>
        <v>16.04227953117605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33.754390381318849</v>
      </c>
      <c r="D5" s="5">
        <v>33.754390381318849</v>
      </c>
      <c r="E5" s="5">
        <v>33.754390381318849</v>
      </c>
      <c r="F5" s="5">
        <v>32.258979353330737</v>
      </c>
      <c r="G5" s="5">
        <v>32.258979353330737</v>
      </c>
      <c r="H5" s="5">
        <v>35.131724832873097</v>
      </c>
      <c r="I5" s="5">
        <v>35.131724832873097</v>
      </c>
      <c r="J5" s="5">
        <v>39.989886971190721</v>
      </c>
      <c r="L5" s="1" t="s">
        <v>0</v>
      </c>
      <c r="M5" s="5">
        <f t="shared" ref="M5:T16" si="0">IF(ISNUMBER(C5),IF(C5&gt;$M$2,$M$2,IF(C5&lt;$O$2,$O$2,C5)),":")</f>
        <v>33.754390381318849</v>
      </c>
      <c r="N5" s="5">
        <f t="shared" si="0"/>
        <v>33.754390381318849</v>
      </c>
      <c r="O5" s="5">
        <f t="shared" si="0"/>
        <v>33.754390381318849</v>
      </c>
      <c r="P5" s="5">
        <f t="shared" si="0"/>
        <v>32.258979353330737</v>
      </c>
      <c r="Q5" s="5">
        <f t="shared" si="0"/>
        <v>32.258979353330737</v>
      </c>
      <c r="R5" s="5">
        <f t="shared" si="0"/>
        <v>35.131724832873097</v>
      </c>
      <c r="S5" s="5">
        <f t="shared" si="0"/>
        <v>35.131724832873097</v>
      </c>
      <c r="T5" s="5">
        <f t="shared" si="0"/>
        <v>39.989886971190721</v>
      </c>
      <c r="V5" s="1" t="s">
        <v>0</v>
      </c>
      <c r="W5" s="5">
        <f t="shared" ref="W5:W16" si="1">IF(ISNUMBER(M5),IF(ABS($X$2)&gt;1,SQRT(M5),M5),":")</f>
        <v>33.754390381318849</v>
      </c>
      <c r="X5" s="5">
        <f t="shared" ref="X5:X16" si="2">IF(ISNUMBER(N5),IF(ABS($X$2)&gt;1,SQRT(N5),N5),":")</f>
        <v>33.754390381318849</v>
      </c>
      <c r="Y5" s="5">
        <f t="shared" ref="Y5:Y16" si="3">IF(ISNUMBER(O5),IF(ABS($X$2)&gt;1,SQRT(O5),O5),":")</f>
        <v>33.754390381318849</v>
      </c>
      <c r="Z5" s="5">
        <f t="shared" ref="Z5:Z16" si="4">IF(ISNUMBER(P5),IF(ABS($X$2)&gt;1,SQRT(P5),P5),":")</f>
        <v>32.258979353330737</v>
      </c>
      <c r="AA5" s="5">
        <f t="shared" ref="AA5:AA16" si="5">IF(ISNUMBER(Q5),IF(ABS($X$2)&gt;1,SQRT(Q5),Q5),":")</f>
        <v>32.258979353330737</v>
      </c>
      <c r="AB5" s="5">
        <f t="shared" ref="AB5:AB16" si="6">IF(ISNUMBER(R5),IF(ABS($X$2)&gt;1,SQRT(R5),R5),":")</f>
        <v>35.131724832873097</v>
      </c>
      <c r="AC5" s="5">
        <f t="shared" ref="AC5:AC16" si="7">IF(ISNUMBER(S5),IF(ABS($X$2)&gt;1,SQRT(S5),S5),":")</f>
        <v>35.131724832873097</v>
      </c>
      <c r="AD5" s="5">
        <f t="shared" ref="AD5:AD16" si="8">IF(ISNUMBER(T5),IF(ABS($X$2)&gt;1,SQRT(T5),T5),":")</f>
        <v>39.989886971190721</v>
      </c>
      <c r="AF5" s="1" t="s">
        <v>0</v>
      </c>
      <c r="AG5" s="5">
        <f t="shared" ref="AG5:AG14" si="9">IF(ISNUMBER(W5),(W5-$AI$2)/($AG$2-$AI$2),":")</f>
        <v>0.28154699554610502</v>
      </c>
      <c r="AH5" s="5">
        <f t="shared" ref="AH5:AH14" si="10">IF(ISNUMBER(X5),(X5-$AI$2)/($AG$2-$AI$2),":")</f>
        <v>0.28154699554610502</v>
      </c>
      <c r="AI5" s="5">
        <f t="shared" ref="AI5:AI14" si="11">IF(ISNUMBER(Y5),(Y5-$AI$2)/($AG$2-$AI$2),":")</f>
        <v>0.28154699554610502</v>
      </c>
      <c r="AJ5" s="5">
        <f t="shared" ref="AJ5:AJ14" si="12">IF(ISNUMBER(Z5),(Z5-$AI$2)/($AG$2-$AI$2),":")</f>
        <v>0.25777634022451351</v>
      </c>
      <c r="AK5" s="5">
        <f t="shared" ref="AK5:AK14" si="13">IF(ISNUMBER(AA5),(AA5-$AI$2)/($AG$2-$AI$2),":")</f>
        <v>0.25777634022451351</v>
      </c>
      <c r="AL5" s="5">
        <f t="shared" ref="AL5:AL14" si="14">IF(ISNUMBER(AB5),(AB5-$AI$2)/($AG$2-$AI$2),":")</f>
        <v>0.30344073706444663</v>
      </c>
      <c r="AM5" s="5">
        <f t="shared" ref="AM5:AM14" si="15">IF(ISNUMBER(AC5),(AC5-$AI$2)/($AG$2-$AI$2),":")</f>
        <v>0.30344073706444663</v>
      </c>
      <c r="AN5" s="5">
        <f t="shared" ref="AN5:AN14" si="16">IF(ISNUMBER(AD5),(AD5-$AI$2)/($AG$2-$AI$2),":")</f>
        <v>0.38066478819487076</v>
      </c>
    </row>
    <row r="6" spans="1:40">
      <c r="A6" s="1" t="s">
        <v>1</v>
      </c>
      <c r="B6" s="1" t="s">
        <v>29</v>
      </c>
      <c r="C6" s="5">
        <v>56.839475327920006</v>
      </c>
      <c r="D6" s="5">
        <v>56.839475327920006</v>
      </c>
      <c r="E6" s="5">
        <v>56.839475327920006</v>
      </c>
      <c r="F6" s="5">
        <v>44.753086419753004</v>
      </c>
      <c r="G6" s="5">
        <v>44.753086419753004</v>
      </c>
      <c r="H6" s="5">
        <v>43.432804818943438</v>
      </c>
      <c r="I6" s="5">
        <v>43.432804818943438</v>
      </c>
      <c r="J6" s="5">
        <v>49.539266307877632</v>
      </c>
      <c r="L6" s="1" t="s">
        <v>1</v>
      </c>
      <c r="M6" s="5">
        <f t="shared" si="0"/>
        <v>56.839475327920006</v>
      </c>
      <c r="N6" s="5">
        <f t="shared" si="0"/>
        <v>56.839475327920006</v>
      </c>
      <c r="O6" s="5">
        <f t="shared" si="0"/>
        <v>56.839475327920006</v>
      </c>
      <c r="P6" s="5">
        <f t="shared" si="0"/>
        <v>44.753086419753004</v>
      </c>
      <c r="Q6" s="5">
        <f t="shared" si="0"/>
        <v>44.753086419753004</v>
      </c>
      <c r="R6" s="5">
        <f t="shared" si="0"/>
        <v>43.432804818943438</v>
      </c>
      <c r="S6" s="5">
        <f t="shared" si="0"/>
        <v>43.432804818943438</v>
      </c>
      <c r="T6" s="5">
        <f t="shared" si="0"/>
        <v>49.539266307877632</v>
      </c>
      <c r="V6" s="1" t="s">
        <v>1</v>
      </c>
      <c r="W6" s="5">
        <f t="shared" si="1"/>
        <v>56.839475327920006</v>
      </c>
      <c r="X6" s="5">
        <f t="shared" si="2"/>
        <v>56.839475327920006</v>
      </c>
      <c r="Y6" s="5">
        <f t="shared" si="3"/>
        <v>56.839475327920006</v>
      </c>
      <c r="Z6" s="5">
        <f t="shared" si="4"/>
        <v>44.753086419753004</v>
      </c>
      <c r="AA6" s="5">
        <f t="shared" si="5"/>
        <v>44.753086419753004</v>
      </c>
      <c r="AB6" s="5">
        <f t="shared" si="6"/>
        <v>43.432804818943438</v>
      </c>
      <c r="AC6" s="5">
        <f t="shared" si="7"/>
        <v>43.432804818943438</v>
      </c>
      <c r="AD6" s="5">
        <f t="shared" si="8"/>
        <v>49.539266307877632</v>
      </c>
      <c r="AF6" s="1" t="s">
        <v>1</v>
      </c>
      <c r="AG6" s="5">
        <f t="shared" si="9"/>
        <v>0.64850135596271052</v>
      </c>
      <c r="AH6" s="5">
        <f t="shared" si="10"/>
        <v>0.64850135596271052</v>
      </c>
      <c r="AI6" s="5">
        <f t="shared" si="11"/>
        <v>0.64850135596271052</v>
      </c>
      <c r="AJ6" s="5">
        <f t="shared" si="12"/>
        <v>0.45637933770711947</v>
      </c>
      <c r="AK6" s="5">
        <f t="shared" si="13"/>
        <v>0.45637933770711947</v>
      </c>
      <c r="AL6" s="5">
        <f t="shared" si="14"/>
        <v>0.43539249310526684</v>
      </c>
      <c r="AM6" s="5">
        <f t="shared" si="15"/>
        <v>0.43539249310526684</v>
      </c>
      <c r="AN6" s="5">
        <f t="shared" si="16"/>
        <v>0.53245917816463439</v>
      </c>
    </row>
    <row r="7" spans="1:40">
      <c r="A7" s="1" t="s">
        <v>2</v>
      </c>
      <c r="B7" s="1" t="s">
        <v>30</v>
      </c>
      <c r="C7" s="5">
        <v>78.952241741169999</v>
      </c>
      <c r="D7" s="5">
        <v>78.952241741169999</v>
      </c>
      <c r="E7" s="5">
        <v>78.952241741169999</v>
      </c>
      <c r="F7" s="5">
        <v>78.952241741169999</v>
      </c>
      <c r="G7" s="5">
        <v>78.952241741169999</v>
      </c>
      <c r="H7" s="5">
        <v>78.952241741169999</v>
      </c>
      <c r="I7" s="5">
        <v>78.952241741169999</v>
      </c>
      <c r="J7" s="5">
        <v>78.952241741169999</v>
      </c>
      <c r="L7" s="1" t="s">
        <v>2</v>
      </c>
      <c r="M7" s="5">
        <f t="shared" si="0"/>
        <v>78.952241741169999</v>
      </c>
      <c r="N7" s="5">
        <f t="shared" si="0"/>
        <v>78.952241741169999</v>
      </c>
      <c r="O7" s="5">
        <f t="shared" si="0"/>
        <v>78.952241741169999</v>
      </c>
      <c r="P7" s="5">
        <f t="shared" si="0"/>
        <v>78.952241741169999</v>
      </c>
      <c r="Q7" s="5">
        <f t="shared" si="0"/>
        <v>78.952241741169999</v>
      </c>
      <c r="R7" s="5">
        <f t="shared" si="0"/>
        <v>78.952241741169999</v>
      </c>
      <c r="S7" s="5">
        <f t="shared" si="0"/>
        <v>78.952241741169999</v>
      </c>
      <c r="T7" s="5">
        <f t="shared" si="0"/>
        <v>78.952241741169999</v>
      </c>
      <c r="V7" s="1" t="s">
        <v>2</v>
      </c>
      <c r="W7" s="5">
        <f t="shared" si="1"/>
        <v>78.952241741169999</v>
      </c>
      <c r="X7" s="5">
        <f t="shared" si="2"/>
        <v>78.952241741169999</v>
      </c>
      <c r="Y7" s="5">
        <f t="shared" si="3"/>
        <v>78.952241741169999</v>
      </c>
      <c r="Z7" s="5">
        <f t="shared" si="4"/>
        <v>78.952241741169999</v>
      </c>
      <c r="AA7" s="5">
        <f t="shared" si="5"/>
        <v>78.952241741169999</v>
      </c>
      <c r="AB7" s="5">
        <f t="shared" si="6"/>
        <v>78.952241741169999</v>
      </c>
      <c r="AC7" s="5">
        <f t="shared" si="7"/>
        <v>78.952241741169999</v>
      </c>
      <c r="AD7" s="5">
        <f t="shared" si="8"/>
        <v>78.952241741169999</v>
      </c>
      <c r="AF7" s="1" t="s">
        <v>2</v>
      </c>
      <c r="AG7" s="5">
        <f t="shared" si="9"/>
        <v>1</v>
      </c>
      <c r="AH7" s="5">
        <f t="shared" si="10"/>
        <v>1</v>
      </c>
      <c r="AI7" s="5">
        <f t="shared" si="11"/>
        <v>1</v>
      </c>
      <c r="AJ7" s="5">
        <f t="shared" si="12"/>
        <v>1</v>
      </c>
      <c r="AK7" s="5">
        <f t="shared" si="13"/>
        <v>1</v>
      </c>
      <c r="AL7" s="5">
        <f t="shared" si="14"/>
        <v>1</v>
      </c>
      <c r="AM7" s="5">
        <f t="shared" si="15"/>
        <v>1</v>
      </c>
      <c r="AN7" s="5">
        <f t="shared" si="16"/>
        <v>1</v>
      </c>
    </row>
    <row r="8" spans="1:40">
      <c r="A8" s="1" t="s">
        <v>3</v>
      </c>
      <c r="B8" s="1" t="s">
        <v>31</v>
      </c>
      <c r="C8" s="5">
        <v>58.100000000000009</v>
      </c>
      <c r="D8" s="5">
        <v>58.100000000000009</v>
      </c>
      <c r="E8" s="5">
        <v>58.100000000000009</v>
      </c>
      <c r="F8" s="5">
        <v>58.100000000000009</v>
      </c>
      <c r="G8" s="5">
        <v>58.100000000000009</v>
      </c>
      <c r="H8" s="5">
        <v>65.101930477371752</v>
      </c>
      <c r="I8" s="5">
        <v>65.101930477371752</v>
      </c>
      <c r="J8" s="5">
        <v>72.354274961052582</v>
      </c>
      <c r="L8" s="1" t="s">
        <v>3</v>
      </c>
      <c r="M8" s="5">
        <f t="shared" si="0"/>
        <v>58.100000000000009</v>
      </c>
      <c r="N8" s="5">
        <f t="shared" si="0"/>
        <v>58.100000000000009</v>
      </c>
      <c r="O8" s="5">
        <f t="shared" si="0"/>
        <v>58.100000000000009</v>
      </c>
      <c r="P8" s="5">
        <f t="shared" si="0"/>
        <v>58.100000000000009</v>
      </c>
      <c r="Q8" s="5">
        <f t="shared" si="0"/>
        <v>58.100000000000009</v>
      </c>
      <c r="R8" s="5">
        <f t="shared" si="0"/>
        <v>65.101930477371752</v>
      </c>
      <c r="S8" s="5">
        <f t="shared" si="0"/>
        <v>65.101930477371752</v>
      </c>
      <c r="T8" s="5">
        <f t="shared" si="0"/>
        <v>72.354274961052582</v>
      </c>
      <c r="V8" s="1" t="s">
        <v>3</v>
      </c>
      <c r="W8" s="5">
        <f t="shared" si="1"/>
        <v>58.100000000000009</v>
      </c>
      <c r="X8" s="5">
        <f t="shared" si="2"/>
        <v>58.100000000000009</v>
      </c>
      <c r="Y8" s="5">
        <f t="shared" si="3"/>
        <v>58.100000000000009</v>
      </c>
      <c r="Z8" s="5">
        <f t="shared" si="4"/>
        <v>58.100000000000009</v>
      </c>
      <c r="AA8" s="5">
        <f t="shared" si="5"/>
        <v>58.100000000000009</v>
      </c>
      <c r="AB8" s="5">
        <f t="shared" si="6"/>
        <v>65.101930477371752</v>
      </c>
      <c r="AC8" s="5">
        <f t="shared" si="7"/>
        <v>65.101930477371752</v>
      </c>
      <c r="AD8" s="5">
        <f t="shared" si="8"/>
        <v>72.354274961052582</v>
      </c>
      <c r="AF8" s="1" t="s">
        <v>3</v>
      </c>
      <c r="AG8" s="5">
        <f t="shared" si="9"/>
        <v>0.66853832034479621</v>
      </c>
      <c r="AH8" s="5">
        <f t="shared" si="10"/>
        <v>0.66853832034479621</v>
      </c>
      <c r="AI8" s="5">
        <f t="shared" si="11"/>
        <v>0.66853832034479621</v>
      </c>
      <c r="AJ8" s="5">
        <f t="shared" si="12"/>
        <v>0.66853832034479621</v>
      </c>
      <c r="AK8" s="5">
        <f t="shared" si="13"/>
        <v>0.66853832034479621</v>
      </c>
      <c r="AL8" s="5">
        <f t="shared" si="14"/>
        <v>0.77983914189034487</v>
      </c>
      <c r="AM8" s="5">
        <f t="shared" si="15"/>
        <v>0.77983914189034487</v>
      </c>
      <c r="AN8" s="5">
        <f t="shared" si="16"/>
        <v>0.89512047776958836</v>
      </c>
    </row>
    <row r="9" spans="1:40">
      <c r="A9" s="1" t="s">
        <v>4</v>
      </c>
      <c r="B9" s="1" t="s">
        <v>32</v>
      </c>
      <c r="C9" s="5">
        <v>34.963442251699007</v>
      </c>
      <c r="D9" s="5">
        <v>34.963442251699007</v>
      </c>
      <c r="E9" s="5">
        <v>34.963442251699007</v>
      </c>
      <c r="F9" s="5">
        <v>28.033845836215999</v>
      </c>
      <c r="G9" s="5">
        <v>28.033845836215999</v>
      </c>
      <c r="H9" s="5">
        <v>18.30601422884277</v>
      </c>
      <c r="I9" s="5">
        <v>18.30601422884277</v>
      </c>
      <c r="J9" s="5">
        <v>17.590812437282658</v>
      </c>
      <c r="L9" s="1" t="s">
        <v>4</v>
      </c>
      <c r="M9" s="5">
        <f t="shared" si="0"/>
        <v>34.963442251699007</v>
      </c>
      <c r="N9" s="5">
        <f t="shared" si="0"/>
        <v>34.963442251699007</v>
      </c>
      <c r="O9" s="5">
        <f t="shared" si="0"/>
        <v>34.963442251699007</v>
      </c>
      <c r="P9" s="5">
        <f t="shared" si="0"/>
        <v>28.033845836215999</v>
      </c>
      <c r="Q9" s="5">
        <f t="shared" si="0"/>
        <v>28.033845836215999</v>
      </c>
      <c r="R9" s="5">
        <f t="shared" si="0"/>
        <v>18.30601422884277</v>
      </c>
      <c r="S9" s="5">
        <f t="shared" si="0"/>
        <v>18.30601422884277</v>
      </c>
      <c r="T9" s="5">
        <f t="shared" si="0"/>
        <v>17.590812437282658</v>
      </c>
      <c r="V9" s="1" t="s">
        <v>4</v>
      </c>
      <c r="W9" s="5">
        <f t="shared" si="1"/>
        <v>34.963442251699007</v>
      </c>
      <c r="X9" s="5">
        <f t="shared" si="2"/>
        <v>34.963442251699007</v>
      </c>
      <c r="Y9" s="5">
        <f t="shared" si="3"/>
        <v>34.963442251699007</v>
      </c>
      <c r="Z9" s="5">
        <f t="shared" si="4"/>
        <v>28.033845836215999</v>
      </c>
      <c r="AA9" s="5">
        <f t="shared" si="5"/>
        <v>28.033845836215999</v>
      </c>
      <c r="AB9" s="5">
        <f t="shared" si="6"/>
        <v>18.30601422884277</v>
      </c>
      <c r="AC9" s="5">
        <f t="shared" si="7"/>
        <v>18.30601422884277</v>
      </c>
      <c r="AD9" s="5">
        <f t="shared" si="8"/>
        <v>17.590812437282658</v>
      </c>
      <c r="AF9" s="1" t="s">
        <v>4</v>
      </c>
      <c r="AG9" s="5">
        <f t="shared" si="9"/>
        <v>0.30076576198478655</v>
      </c>
      <c r="AH9" s="5">
        <f t="shared" si="10"/>
        <v>0.30076576198478655</v>
      </c>
      <c r="AI9" s="5">
        <f t="shared" si="11"/>
        <v>0.30076576198478655</v>
      </c>
      <c r="AJ9" s="5">
        <f t="shared" si="12"/>
        <v>0.19061474341713966</v>
      </c>
      <c r="AK9" s="5">
        <f t="shared" si="13"/>
        <v>0.19061474341713966</v>
      </c>
      <c r="AL9" s="5">
        <f t="shared" si="14"/>
        <v>3.5983723692447248E-2</v>
      </c>
      <c r="AM9" s="5">
        <f t="shared" si="15"/>
        <v>3.5983723692447248E-2</v>
      </c>
      <c r="AN9" s="5">
        <f t="shared" si="16"/>
        <v>2.4615066544430485E-2</v>
      </c>
    </row>
    <row r="10" spans="1:40">
      <c r="A10" s="1" t="s">
        <v>5</v>
      </c>
      <c r="B10" s="1" t="s">
        <v>33</v>
      </c>
      <c r="C10" s="5" t="s">
        <v>28</v>
      </c>
      <c r="D10" s="5" t="s">
        <v>28</v>
      </c>
      <c r="E10" s="5" t="s">
        <v>28</v>
      </c>
      <c r="F10" s="5" t="s">
        <v>28</v>
      </c>
      <c r="G10" s="5" t="s">
        <v>28</v>
      </c>
      <c r="H10" s="5" t="s">
        <v>28</v>
      </c>
      <c r="I10" s="5" t="s">
        <v>28</v>
      </c>
      <c r="J10" s="5" t="s">
        <v>28</v>
      </c>
      <c r="L10" s="1" t="s">
        <v>5</v>
      </c>
      <c r="M10" s="5" t="str">
        <f t="shared" si="0"/>
        <v>:</v>
      </c>
      <c r="N10" s="5" t="str">
        <f t="shared" si="0"/>
        <v>:</v>
      </c>
      <c r="O10" s="5" t="str">
        <f t="shared" si="0"/>
        <v>:</v>
      </c>
      <c r="P10" s="5" t="str">
        <f t="shared" si="0"/>
        <v>:</v>
      </c>
      <c r="Q10" s="5" t="str">
        <f t="shared" si="0"/>
        <v>:</v>
      </c>
      <c r="R10" s="5" t="str">
        <f t="shared" si="0"/>
        <v>:</v>
      </c>
      <c r="S10" s="5" t="str">
        <f t="shared" si="0"/>
        <v>:</v>
      </c>
      <c r="T10" s="5" t="str">
        <f t="shared" si="0"/>
        <v>:</v>
      </c>
      <c r="V10" s="1" t="s">
        <v>5</v>
      </c>
      <c r="W10" s="5" t="str">
        <f t="shared" si="1"/>
        <v>:</v>
      </c>
      <c r="X10" s="5" t="str">
        <f t="shared" si="2"/>
        <v>:</v>
      </c>
      <c r="Y10" s="5" t="str">
        <f t="shared" si="3"/>
        <v>:</v>
      </c>
      <c r="Z10" s="5" t="str">
        <f t="shared" si="4"/>
        <v>:</v>
      </c>
      <c r="AA10" s="5" t="str">
        <f t="shared" si="5"/>
        <v>:</v>
      </c>
      <c r="AB10" s="5" t="str">
        <f t="shared" si="6"/>
        <v>:</v>
      </c>
      <c r="AC10" s="5" t="str">
        <f t="shared" si="7"/>
        <v>:</v>
      </c>
      <c r="AD10" s="5" t="str">
        <f t="shared" si="8"/>
        <v>:</v>
      </c>
      <c r="AF10" s="1" t="s">
        <v>5</v>
      </c>
      <c r="AG10" s="5" t="str">
        <f t="shared" si="9"/>
        <v>:</v>
      </c>
      <c r="AH10" s="5" t="str">
        <f t="shared" si="10"/>
        <v>:</v>
      </c>
      <c r="AI10" s="5" t="str">
        <f t="shared" si="11"/>
        <v>:</v>
      </c>
      <c r="AJ10" s="5" t="str">
        <f t="shared" si="12"/>
        <v>:</v>
      </c>
      <c r="AK10" s="5" t="str">
        <f t="shared" si="13"/>
        <v>:</v>
      </c>
      <c r="AL10" s="5" t="str">
        <f t="shared" si="14"/>
        <v>:</v>
      </c>
      <c r="AM10" s="5" t="str">
        <f t="shared" si="15"/>
        <v>:</v>
      </c>
      <c r="AN10" s="5" t="str">
        <f t="shared" si="16"/>
        <v>:</v>
      </c>
    </row>
    <row r="11" spans="1:40">
      <c r="A11" s="1" t="s">
        <v>6</v>
      </c>
      <c r="B11" s="1" t="s">
        <v>34</v>
      </c>
      <c r="C11" s="5" t="s">
        <v>28</v>
      </c>
      <c r="D11" s="5" t="s">
        <v>28</v>
      </c>
      <c r="E11" s="5" t="s">
        <v>28</v>
      </c>
      <c r="F11" s="5" t="s">
        <v>28</v>
      </c>
      <c r="G11" s="5" t="s">
        <v>28</v>
      </c>
      <c r="H11" s="5" t="s">
        <v>28</v>
      </c>
      <c r="I11" s="5" t="s">
        <v>28</v>
      </c>
      <c r="J11" s="5" t="s">
        <v>28</v>
      </c>
      <c r="L11" s="1" t="s">
        <v>6</v>
      </c>
      <c r="M11" s="5" t="str">
        <f t="shared" si="0"/>
        <v>:</v>
      </c>
      <c r="N11" s="5" t="str">
        <f t="shared" si="0"/>
        <v>:</v>
      </c>
      <c r="O11" s="5" t="str">
        <f t="shared" si="0"/>
        <v>:</v>
      </c>
      <c r="P11" s="5" t="str">
        <f t="shared" si="0"/>
        <v>:</v>
      </c>
      <c r="Q11" s="5" t="str">
        <f t="shared" si="0"/>
        <v>:</v>
      </c>
      <c r="R11" s="5" t="str">
        <f t="shared" si="0"/>
        <v>:</v>
      </c>
      <c r="S11" s="5" t="str">
        <f t="shared" si="0"/>
        <v>:</v>
      </c>
      <c r="T11" s="5" t="str">
        <f t="shared" si="0"/>
        <v>:</v>
      </c>
      <c r="V11" s="1" t="s">
        <v>6</v>
      </c>
      <c r="W11" s="5" t="str">
        <f t="shared" si="1"/>
        <v>:</v>
      </c>
      <c r="X11" s="5" t="str">
        <f t="shared" si="2"/>
        <v>:</v>
      </c>
      <c r="Y11" s="5" t="str">
        <f t="shared" si="3"/>
        <v>:</v>
      </c>
      <c r="Z11" s="5" t="str">
        <f t="shared" si="4"/>
        <v>:</v>
      </c>
      <c r="AA11" s="5" t="str">
        <f t="shared" si="5"/>
        <v>:</v>
      </c>
      <c r="AB11" s="5" t="str">
        <f t="shared" si="6"/>
        <v>:</v>
      </c>
      <c r="AC11" s="5" t="str">
        <f t="shared" si="7"/>
        <v>:</v>
      </c>
      <c r="AD11" s="5" t="str">
        <f t="shared" si="8"/>
        <v>:</v>
      </c>
      <c r="AF11" s="1" t="s">
        <v>6</v>
      </c>
      <c r="AG11" s="5" t="str">
        <f t="shared" si="9"/>
        <v>:</v>
      </c>
      <c r="AH11" s="5" t="str">
        <f t="shared" si="10"/>
        <v>:</v>
      </c>
      <c r="AI11" s="5" t="str">
        <f t="shared" si="11"/>
        <v>:</v>
      </c>
      <c r="AJ11" s="5" t="str">
        <f t="shared" si="12"/>
        <v>:</v>
      </c>
      <c r="AK11" s="5" t="str">
        <f t="shared" si="13"/>
        <v>:</v>
      </c>
      <c r="AL11" s="5" t="str">
        <f t="shared" si="14"/>
        <v>:</v>
      </c>
      <c r="AM11" s="5" t="str">
        <f t="shared" si="15"/>
        <v>:</v>
      </c>
      <c r="AN11" s="5" t="str">
        <f t="shared" si="16"/>
        <v>:</v>
      </c>
    </row>
    <row r="12" spans="1:40">
      <c r="A12" s="1" t="s">
        <v>8</v>
      </c>
      <c r="B12" s="1" t="s">
        <v>35</v>
      </c>
      <c r="C12" s="5">
        <v>48.385238611343006</v>
      </c>
      <c r="D12" s="5">
        <v>48.385238611343006</v>
      </c>
      <c r="E12" s="5">
        <v>48.385238611343006</v>
      </c>
      <c r="F12" s="5">
        <v>49.212913363603008</v>
      </c>
      <c r="G12" s="5">
        <v>49.212913363603008</v>
      </c>
      <c r="H12" s="5">
        <v>30.624259644096455</v>
      </c>
      <c r="I12" s="5">
        <v>30.624259644096455</v>
      </c>
      <c r="J12" s="5">
        <v>28.138616681098938</v>
      </c>
      <c r="L12" s="1" t="s">
        <v>8</v>
      </c>
      <c r="M12" s="5">
        <f t="shared" ref="M12:T12" si="17">IF(ISNUMBER(C12),IF(C12&gt;$M$2,$M$2,IF(C12&lt;$O$2,$O$2,C12)),":")</f>
        <v>48.385238611343006</v>
      </c>
      <c r="N12" s="5">
        <f t="shared" si="17"/>
        <v>48.385238611343006</v>
      </c>
      <c r="O12" s="5">
        <f t="shared" si="17"/>
        <v>48.385238611343006</v>
      </c>
      <c r="P12" s="5">
        <f t="shared" si="17"/>
        <v>49.212913363603008</v>
      </c>
      <c r="Q12" s="5">
        <f t="shared" si="17"/>
        <v>49.212913363603008</v>
      </c>
      <c r="R12" s="5">
        <f t="shared" si="17"/>
        <v>30.624259644096455</v>
      </c>
      <c r="S12" s="5">
        <f t="shared" si="17"/>
        <v>30.624259644096455</v>
      </c>
      <c r="T12" s="5">
        <f t="shared" si="17"/>
        <v>28.138616681098938</v>
      </c>
      <c r="V12" s="1" t="s">
        <v>8</v>
      </c>
      <c r="W12" s="5">
        <f t="shared" si="1"/>
        <v>48.385238611343006</v>
      </c>
      <c r="X12" s="5">
        <f t="shared" si="2"/>
        <v>48.385238611343006</v>
      </c>
      <c r="Y12" s="5">
        <f t="shared" si="3"/>
        <v>48.385238611343006</v>
      </c>
      <c r="Z12" s="5">
        <f t="shared" si="4"/>
        <v>49.212913363603008</v>
      </c>
      <c r="AA12" s="5">
        <f t="shared" si="5"/>
        <v>49.212913363603008</v>
      </c>
      <c r="AB12" s="5">
        <f t="shared" si="6"/>
        <v>30.624259644096455</v>
      </c>
      <c r="AC12" s="5">
        <f t="shared" si="7"/>
        <v>30.624259644096455</v>
      </c>
      <c r="AD12" s="5">
        <f t="shared" si="8"/>
        <v>28.138616681098938</v>
      </c>
      <c r="AF12" s="1" t="s">
        <v>8</v>
      </c>
      <c r="AG12" s="5">
        <f t="shared" si="9"/>
        <v>0.51411506133489482</v>
      </c>
      <c r="AH12" s="5">
        <f t="shared" si="10"/>
        <v>0.51411506133489482</v>
      </c>
      <c r="AI12" s="5">
        <f t="shared" si="11"/>
        <v>0.51411506133489482</v>
      </c>
      <c r="AJ12" s="5">
        <f t="shared" si="12"/>
        <v>0.52727155870326425</v>
      </c>
      <c r="AK12" s="5">
        <f t="shared" si="13"/>
        <v>0.52727155870326425</v>
      </c>
      <c r="AL12" s="5">
        <f t="shared" si="14"/>
        <v>0.23179127121783416</v>
      </c>
      <c r="AM12" s="5">
        <f t="shared" si="15"/>
        <v>0.23179127121783416</v>
      </c>
      <c r="AN12" s="5">
        <f t="shared" si="16"/>
        <v>0.192280152856319</v>
      </c>
    </row>
    <row r="13" spans="1:40">
      <c r="A13" s="1" t="s">
        <v>7</v>
      </c>
      <c r="B13" s="1" t="s">
        <v>36</v>
      </c>
      <c r="C13" s="5">
        <v>34.946236559138995</v>
      </c>
      <c r="D13" s="5">
        <v>34.946236559138995</v>
      </c>
      <c r="E13" s="5">
        <v>34.946236559138995</v>
      </c>
      <c r="F13" s="5">
        <v>61.929724528329999</v>
      </c>
      <c r="G13" s="5">
        <v>61.929724528329999</v>
      </c>
      <c r="H13" s="5">
        <v>31.160618335124411</v>
      </c>
      <c r="I13" s="5">
        <v>31.160618335124411</v>
      </c>
      <c r="J13" s="5">
        <v>16.04227953117605</v>
      </c>
      <c r="L13" s="1" t="s">
        <v>7</v>
      </c>
      <c r="M13" s="5">
        <f t="shared" si="0"/>
        <v>34.946236559138995</v>
      </c>
      <c r="N13" s="5">
        <f t="shared" si="0"/>
        <v>34.946236559138995</v>
      </c>
      <c r="O13" s="5">
        <f t="shared" si="0"/>
        <v>34.946236559138995</v>
      </c>
      <c r="P13" s="5">
        <f t="shared" si="0"/>
        <v>61.929724528329999</v>
      </c>
      <c r="Q13" s="5">
        <f t="shared" si="0"/>
        <v>61.929724528329999</v>
      </c>
      <c r="R13" s="5">
        <f t="shared" si="0"/>
        <v>31.160618335124411</v>
      </c>
      <c r="S13" s="5">
        <f t="shared" si="0"/>
        <v>31.160618335124411</v>
      </c>
      <c r="T13" s="5">
        <f t="shared" si="0"/>
        <v>16.04227953117605</v>
      </c>
      <c r="V13" s="1" t="s">
        <v>7</v>
      </c>
      <c r="W13" s="5">
        <f t="shared" si="1"/>
        <v>34.946236559138995</v>
      </c>
      <c r="X13" s="5">
        <f t="shared" si="2"/>
        <v>34.946236559138995</v>
      </c>
      <c r="Y13" s="5">
        <f t="shared" si="3"/>
        <v>34.946236559138995</v>
      </c>
      <c r="Z13" s="5">
        <f t="shared" si="4"/>
        <v>61.929724528329999</v>
      </c>
      <c r="AA13" s="5">
        <f t="shared" si="5"/>
        <v>61.929724528329999</v>
      </c>
      <c r="AB13" s="5">
        <f t="shared" si="6"/>
        <v>31.160618335124411</v>
      </c>
      <c r="AC13" s="5">
        <f t="shared" si="7"/>
        <v>31.160618335124411</v>
      </c>
      <c r="AD13" s="5">
        <f t="shared" si="8"/>
        <v>16.04227953117605</v>
      </c>
      <c r="AF13" s="1" t="s">
        <v>7</v>
      </c>
      <c r="AG13" s="5">
        <f t="shared" si="9"/>
        <v>0.30049226487946995</v>
      </c>
      <c r="AH13" s="5">
        <f t="shared" si="10"/>
        <v>0.30049226487946995</v>
      </c>
      <c r="AI13" s="5">
        <f t="shared" si="11"/>
        <v>0.30049226487946995</v>
      </c>
      <c r="AJ13" s="5">
        <f t="shared" si="12"/>
        <v>0.7294146012038808</v>
      </c>
      <c r="AK13" s="5">
        <f t="shared" si="13"/>
        <v>0.7294146012038808</v>
      </c>
      <c r="AL13" s="5">
        <f t="shared" si="14"/>
        <v>0.24031708608381019</v>
      </c>
      <c r="AM13" s="5">
        <f t="shared" si="15"/>
        <v>0.24031708608381019</v>
      </c>
      <c r="AN13" s="5">
        <f t="shared" si="16"/>
        <v>0</v>
      </c>
    </row>
    <row r="14" spans="1:40">
      <c r="A14" s="1" t="s">
        <v>11</v>
      </c>
      <c r="B14" s="1" t="s">
        <v>37</v>
      </c>
      <c r="C14" s="5" t="s">
        <v>28</v>
      </c>
      <c r="D14" s="5" t="s">
        <v>28</v>
      </c>
      <c r="E14" s="5" t="s">
        <v>28</v>
      </c>
      <c r="F14" s="5" t="s">
        <v>28</v>
      </c>
      <c r="G14" s="5" t="s">
        <v>28</v>
      </c>
      <c r="H14" s="5" t="s">
        <v>28</v>
      </c>
      <c r="I14" s="5" t="s">
        <v>28</v>
      </c>
      <c r="J14" s="5" t="s">
        <v>28</v>
      </c>
      <c r="L14" s="1" t="s">
        <v>11</v>
      </c>
      <c r="M14" s="5" t="str">
        <f t="shared" si="0"/>
        <v>:</v>
      </c>
      <c r="N14" s="5" t="str">
        <f t="shared" si="0"/>
        <v>:</v>
      </c>
      <c r="O14" s="5" t="str">
        <f t="shared" si="0"/>
        <v>:</v>
      </c>
      <c r="P14" s="5" t="str">
        <f t="shared" si="0"/>
        <v>:</v>
      </c>
      <c r="Q14" s="5" t="str">
        <f t="shared" si="0"/>
        <v>:</v>
      </c>
      <c r="R14" s="5" t="str">
        <f t="shared" si="0"/>
        <v>:</v>
      </c>
      <c r="S14" s="5" t="str">
        <f t="shared" si="0"/>
        <v>:</v>
      </c>
      <c r="T14" s="5" t="str">
        <f t="shared" si="0"/>
        <v>:</v>
      </c>
      <c r="V14" s="1" t="s">
        <v>11</v>
      </c>
      <c r="W14" s="5" t="str">
        <f t="shared" si="1"/>
        <v>:</v>
      </c>
      <c r="X14" s="5" t="str">
        <f t="shared" si="2"/>
        <v>:</v>
      </c>
      <c r="Y14" s="5" t="str">
        <f t="shared" si="3"/>
        <v>:</v>
      </c>
      <c r="Z14" s="5" t="str">
        <f t="shared" si="4"/>
        <v>:</v>
      </c>
      <c r="AA14" s="5" t="str">
        <f t="shared" si="5"/>
        <v>:</v>
      </c>
      <c r="AB14" s="5" t="str">
        <f t="shared" si="6"/>
        <v>:</v>
      </c>
      <c r="AC14" s="5" t="str">
        <f t="shared" si="7"/>
        <v>:</v>
      </c>
      <c r="AD14" s="5" t="str">
        <f t="shared" si="8"/>
        <v>:</v>
      </c>
      <c r="AF14" s="1" t="s">
        <v>11</v>
      </c>
      <c r="AG14" s="5" t="str">
        <f t="shared" si="9"/>
        <v>:</v>
      </c>
      <c r="AH14" s="5" t="str">
        <f t="shared" si="10"/>
        <v>:</v>
      </c>
      <c r="AI14" s="5" t="str">
        <f t="shared" si="11"/>
        <v>:</v>
      </c>
      <c r="AJ14" s="5" t="str">
        <f t="shared" si="12"/>
        <v>:</v>
      </c>
      <c r="AK14" s="5" t="str">
        <f t="shared" si="13"/>
        <v>:</v>
      </c>
      <c r="AL14" s="5" t="str">
        <f t="shared" si="14"/>
        <v>:</v>
      </c>
      <c r="AM14" s="5" t="str">
        <f t="shared" si="15"/>
        <v>:</v>
      </c>
      <c r="AN14" s="5" t="str">
        <f t="shared" si="16"/>
        <v>:</v>
      </c>
    </row>
    <row r="15" spans="1:40">
      <c r="A15" s="1" t="s">
        <v>9</v>
      </c>
      <c r="B15" s="1" t="s">
        <v>38</v>
      </c>
      <c r="C15" s="5">
        <v>49.43440084700562</v>
      </c>
      <c r="D15" s="5">
        <v>49.43440084700562</v>
      </c>
      <c r="E15" s="5">
        <v>49.43440084700562</v>
      </c>
      <c r="F15" s="5">
        <v>49.43440084700562</v>
      </c>
      <c r="G15" s="5">
        <v>49.43440084700562</v>
      </c>
      <c r="H15" s="5">
        <v>49.43440084700562</v>
      </c>
      <c r="I15" s="5">
        <v>49.43440084700562</v>
      </c>
      <c r="J15" s="5">
        <v>29.693370014757591</v>
      </c>
      <c r="L15" s="1" t="s">
        <v>9</v>
      </c>
      <c r="M15" s="5">
        <f t="shared" si="0"/>
        <v>49.43440084700562</v>
      </c>
      <c r="N15" s="5">
        <f t="shared" si="0"/>
        <v>49.43440084700562</v>
      </c>
      <c r="O15" s="5">
        <f t="shared" si="0"/>
        <v>49.43440084700562</v>
      </c>
      <c r="P15" s="5">
        <f t="shared" si="0"/>
        <v>49.43440084700562</v>
      </c>
      <c r="Q15" s="5">
        <f t="shared" si="0"/>
        <v>49.43440084700562</v>
      </c>
      <c r="R15" s="5">
        <f t="shared" si="0"/>
        <v>49.43440084700562</v>
      </c>
      <c r="S15" s="5">
        <f t="shared" si="0"/>
        <v>49.43440084700562</v>
      </c>
      <c r="T15" s="5">
        <f t="shared" si="0"/>
        <v>29.693370014757591</v>
      </c>
      <c r="V15" s="1" t="s">
        <v>9</v>
      </c>
      <c r="W15" s="5">
        <f t="shared" si="1"/>
        <v>49.43440084700562</v>
      </c>
      <c r="X15" s="5">
        <f t="shared" si="2"/>
        <v>49.43440084700562</v>
      </c>
      <c r="Y15" s="5">
        <f t="shared" si="3"/>
        <v>49.43440084700562</v>
      </c>
      <c r="Z15" s="5">
        <f t="shared" si="4"/>
        <v>49.43440084700562</v>
      </c>
      <c r="AA15" s="5">
        <f t="shared" si="5"/>
        <v>49.43440084700562</v>
      </c>
      <c r="AB15" s="5">
        <f t="shared" si="6"/>
        <v>49.43440084700562</v>
      </c>
      <c r="AC15" s="5">
        <f t="shared" si="7"/>
        <v>49.43440084700562</v>
      </c>
      <c r="AD15" s="5">
        <f t="shared" si="8"/>
        <v>29.693370014757591</v>
      </c>
      <c r="AF15" s="1" t="s">
        <v>9</v>
      </c>
      <c r="AG15" s="5">
        <f t="shared" ref="AG15:AN16" si="18">IF(ISNUMBER(W15),(W15-$AI$2)/($AG$2-$AI$2),":")</f>
        <v>0.53079226473489849</v>
      </c>
      <c r="AH15" s="5">
        <f t="shared" si="18"/>
        <v>0.53079226473489849</v>
      </c>
      <c r="AI15" s="5">
        <f t="shared" si="18"/>
        <v>0.53079226473489849</v>
      </c>
      <c r="AJ15" s="5">
        <f t="shared" si="18"/>
        <v>0.53079226473489849</v>
      </c>
      <c r="AK15" s="5">
        <f t="shared" si="18"/>
        <v>0.53079226473489849</v>
      </c>
      <c r="AL15" s="5">
        <f t="shared" si="18"/>
        <v>0.53079226473489849</v>
      </c>
      <c r="AM15" s="5">
        <f t="shared" si="18"/>
        <v>0.53079226473489849</v>
      </c>
      <c r="AN15" s="5">
        <f t="shared" si="18"/>
        <v>0.21699409765998737</v>
      </c>
    </row>
    <row r="16" spans="1:40">
      <c r="A16" s="1" t="s">
        <v>10</v>
      </c>
      <c r="B16" s="1" t="s">
        <v>39</v>
      </c>
      <c r="C16" s="5" t="s">
        <v>28</v>
      </c>
      <c r="D16" s="5" t="s">
        <v>28</v>
      </c>
      <c r="E16" s="5" t="s">
        <v>28</v>
      </c>
      <c r="F16" s="5" t="s">
        <v>28</v>
      </c>
      <c r="G16" s="5" t="s">
        <v>28</v>
      </c>
      <c r="H16" s="5" t="s">
        <v>28</v>
      </c>
      <c r="I16" s="5" t="s">
        <v>28</v>
      </c>
      <c r="J16" s="5" t="s">
        <v>28</v>
      </c>
      <c r="L16" s="1" t="s">
        <v>10</v>
      </c>
      <c r="M16" s="5" t="str">
        <f t="shared" si="0"/>
        <v>:</v>
      </c>
      <c r="N16" s="5" t="str">
        <f t="shared" si="0"/>
        <v>:</v>
      </c>
      <c r="O16" s="5" t="str">
        <f t="shared" si="0"/>
        <v>:</v>
      </c>
      <c r="P16" s="5" t="str">
        <f t="shared" si="0"/>
        <v>:</v>
      </c>
      <c r="Q16" s="5" t="str">
        <f t="shared" si="0"/>
        <v>:</v>
      </c>
      <c r="R16" s="5" t="str">
        <f t="shared" si="0"/>
        <v>:</v>
      </c>
      <c r="S16" s="5" t="str">
        <f t="shared" si="0"/>
        <v>:</v>
      </c>
      <c r="T16" s="5" t="str">
        <f t="shared" si="0"/>
        <v>:</v>
      </c>
      <c r="V16" s="1" t="s">
        <v>10</v>
      </c>
      <c r="W16" s="5" t="str">
        <f t="shared" si="1"/>
        <v>:</v>
      </c>
      <c r="X16" s="5" t="str">
        <f t="shared" si="2"/>
        <v>:</v>
      </c>
      <c r="Y16" s="5" t="str">
        <f t="shared" si="3"/>
        <v>:</v>
      </c>
      <c r="Z16" s="5" t="str">
        <f t="shared" si="4"/>
        <v>:</v>
      </c>
      <c r="AA16" s="5" t="str">
        <f t="shared" si="5"/>
        <v>:</v>
      </c>
      <c r="AB16" s="5" t="str">
        <f t="shared" si="6"/>
        <v>:</v>
      </c>
      <c r="AC16" s="5" t="str">
        <f t="shared" si="7"/>
        <v>:</v>
      </c>
      <c r="AD16" s="5" t="str">
        <f t="shared" si="8"/>
        <v>:</v>
      </c>
      <c r="AF16" s="1" t="s">
        <v>10</v>
      </c>
      <c r="AG16" s="5" t="str">
        <f t="shared" si="18"/>
        <v>:</v>
      </c>
      <c r="AH16" s="5" t="str">
        <f t="shared" si="18"/>
        <v>:</v>
      </c>
      <c r="AI16" s="5" t="str">
        <f t="shared" si="18"/>
        <v>:</v>
      </c>
      <c r="AJ16" s="5" t="str">
        <f t="shared" si="18"/>
        <v>:</v>
      </c>
      <c r="AK16" s="5" t="str">
        <f t="shared" si="18"/>
        <v>:</v>
      </c>
      <c r="AL16" s="5" t="str">
        <f t="shared" si="18"/>
        <v>:</v>
      </c>
      <c r="AM16" s="5" t="str">
        <f t="shared" si="18"/>
        <v>:</v>
      </c>
      <c r="AN16" s="5" t="str">
        <f t="shared" si="18"/>
        <v>: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B4407-A9F2-47B2-BBD0-97D078C0DE73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61.603101821602003</v>
      </c>
      <c r="N2" s="1" t="s">
        <v>22</v>
      </c>
      <c r="O2" s="5" cm="1">
        <f t="array" ref="O2">MIN(IF(C5:J16&gt;AVERAGE(C5:J16)-2*STDEVP(C5:J16),C5:J16))</f>
        <v>6.2933608862395998</v>
      </c>
      <c r="V2" s="1" t="s">
        <v>23</v>
      </c>
      <c r="X2" s="4">
        <f>SKEW(M5:T16)</f>
        <v>1.2810722559941359</v>
      </c>
      <c r="AF2" s="1" t="s">
        <v>12</v>
      </c>
      <c r="AG2" s="5">
        <f>MAX(W5:AD16)</f>
        <v>7.8487643499854167</v>
      </c>
      <c r="AH2" s="1" t="s">
        <v>13</v>
      </c>
      <c r="AI2" s="5">
        <f>MIN(W5:AD16)</f>
        <v>2.508657187867565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8.7817599861781979</v>
      </c>
      <c r="D5" s="5">
        <v>8.7817599861781979</v>
      </c>
      <c r="E5" s="5">
        <v>8.7817599861781979</v>
      </c>
      <c r="F5" s="5">
        <v>9.521144606937332</v>
      </c>
      <c r="G5" s="5">
        <v>9.521144606937332</v>
      </c>
      <c r="H5" s="5">
        <v>9.3201715521213622</v>
      </c>
      <c r="I5" s="5">
        <v>9.3201715521213622</v>
      </c>
      <c r="J5" s="5">
        <v>12.310344981088289</v>
      </c>
      <c r="L5" s="1" t="s">
        <v>0</v>
      </c>
      <c r="M5" s="5">
        <f t="shared" ref="M5:T16" si="0">IF(ISNUMBER(C5),IF(C5&gt;$M$2,$M$2,IF(C5&lt;$O$2,$O$2,C5)),":")</f>
        <v>8.7817599861781979</v>
      </c>
      <c r="N5" s="5">
        <f t="shared" si="0"/>
        <v>8.7817599861781979</v>
      </c>
      <c r="O5" s="5">
        <f t="shared" si="0"/>
        <v>8.7817599861781979</v>
      </c>
      <c r="P5" s="5">
        <f t="shared" si="0"/>
        <v>9.521144606937332</v>
      </c>
      <c r="Q5" s="5">
        <f t="shared" si="0"/>
        <v>9.521144606937332</v>
      </c>
      <c r="R5" s="5">
        <f t="shared" si="0"/>
        <v>9.3201715521213622</v>
      </c>
      <c r="S5" s="5">
        <f t="shared" si="0"/>
        <v>9.3201715521213622</v>
      </c>
      <c r="T5" s="5">
        <f t="shared" si="0"/>
        <v>12.310344981088289</v>
      </c>
      <c r="V5" s="1" t="s">
        <v>0</v>
      </c>
      <c r="W5" s="5">
        <f t="shared" ref="W5:W9" si="1">IF(ISNUMBER(M5),IF(ABS($X$2)&gt;1,SQRT(M5),M5),":")</f>
        <v>2.9634034464072214</v>
      </c>
      <c r="X5" s="5">
        <f t="shared" ref="X5:X16" si="2">IF(ISNUMBER(N5),IF(ABS($X$2)&gt;1,SQRT(N5),N5),":")</f>
        <v>2.9634034464072214</v>
      </c>
      <c r="Y5" s="5">
        <f t="shared" ref="Y5:Y16" si="3">IF(ISNUMBER(O5),IF(ABS($X$2)&gt;1,SQRT(O5),O5),":")</f>
        <v>2.9634034464072214</v>
      </c>
      <c r="Z5" s="5">
        <f t="shared" ref="Z5:Z16" si="4">IF(ISNUMBER(P5),IF(ABS($X$2)&gt;1,SQRT(P5),P5),":")</f>
        <v>3.085635203153045</v>
      </c>
      <c r="AA5" s="5">
        <f t="shared" ref="AA5:AA16" si="5">IF(ISNUMBER(Q5),IF(ABS($X$2)&gt;1,SQRT(Q5),Q5),":")</f>
        <v>3.085635203153045</v>
      </c>
      <c r="AB5" s="5">
        <f t="shared" ref="AB5:AB16" si="6">IF(ISNUMBER(R5),IF(ABS($X$2)&gt;1,SQRT(R5),R5),":")</f>
        <v>3.0528956012483235</v>
      </c>
      <c r="AC5" s="5">
        <f t="shared" ref="AC5:AC16" si="7">IF(ISNUMBER(S5),IF(ABS($X$2)&gt;1,SQRT(S5),S5),":")</f>
        <v>3.0528956012483235</v>
      </c>
      <c r="AD5" s="5">
        <f t="shared" ref="AD5:AD16" si="8">IF(ISNUMBER(T5),IF(ABS($X$2)&gt;1,SQRT(T5),T5),":")</f>
        <v>3.5086101209864125</v>
      </c>
      <c r="AF5" s="1" t="s">
        <v>0</v>
      </c>
      <c r="AG5" s="5">
        <f t="shared" ref="AG5:AG14" si="9">IF(ISNUMBER(W5),(W5-$AI$2)/($AG$2-$AI$2),":")</f>
        <v>8.5156766471949807E-2</v>
      </c>
      <c r="AH5" s="5">
        <f t="shared" ref="AH5:AH14" si="10">IF(ISNUMBER(X5),(X5-$AI$2)/($AG$2-$AI$2),":")</f>
        <v>8.5156766471949807E-2</v>
      </c>
      <c r="AI5" s="5">
        <f t="shared" ref="AI5:AI14" si="11">IF(ISNUMBER(Y5),(Y5-$AI$2)/($AG$2-$AI$2),":")</f>
        <v>8.5156766471949807E-2</v>
      </c>
      <c r="AJ5" s="5">
        <f t="shared" ref="AJ5:AJ14" si="12">IF(ISNUMBER(Z5),(Z5-$AI$2)/($AG$2-$AI$2),":")</f>
        <v>0.10804614921934531</v>
      </c>
      <c r="AK5" s="5">
        <f t="shared" ref="AK5:AK14" si="13">IF(ISNUMBER(AA5),(AA5-$AI$2)/($AG$2-$AI$2),":")</f>
        <v>0.10804614921934531</v>
      </c>
      <c r="AL5" s="5">
        <f t="shared" ref="AL5:AL14" si="14">IF(ISNUMBER(AB5),(AB5-$AI$2)/($AG$2-$AI$2),":")</f>
        <v>0.10191526066022187</v>
      </c>
      <c r="AM5" s="5">
        <f t="shared" ref="AM5:AM14" si="15">IF(ISNUMBER(AC5),(AC5-$AI$2)/($AG$2-$AI$2),":")</f>
        <v>0.10191526066022187</v>
      </c>
      <c r="AN5" s="5">
        <f t="shared" ref="AN5:AN14" si="16">IF(ISNUMBER(AD5),(AD5-$AI$2)/($AG$2-$AI$2),":")</f>
        <v>0.1872533458153062</v>
      </c>
    </row>
    <row r="6" spans="1:40">
      <c r="A6" s="1" t="s">
        <v>1</v>
      </c>
      <c r="B6" s="1" t="s">
        <v>29</v>
      </c>
      <c r="C6" s="5">
        <v>24.338043220138001</v>
      </c>
      <c r="D6" s="5">
        <v>24.338043220138001</v>
      </c>
      <c r="E6" s="5">
        <v>24.338043220138001</v>
      </c>
      <c r="F6" s="5">
        <v>22.251989598927999</v>
      </c>
      <c r="G6" s="5">
        <v>22.251989598927999</v>
      </c>
      <c r="H6" s="5">
        <v>21.357834900432589</v>
      </c>
      <c r="I6" s="5">
        <v>21.357834900432589</v>
      </c>
      <c r="J6" s="5">
        <v>17.271345785548071</v>
      </c>
      <c r="L6" s="1" t="s">
        <v>1</v>
      </c>
      <c r="M6" s="5">
        <f t="shared" si="0"/>
        <v>24.338043220138001</v>
      </c>
      <c r="N6" s="5">
        <f t="shared" si="0"/>
        <v>24.338043220138001</v>
      </c>
      <c r="O6" s="5">
        <f t="shared" si="0"/>
        <v>24.338043220138001</v>
      </c>
      <c r="P6" s="5">
        <f t="shared" si="0"/>
        <v>22.251989598927999</v>
      </c>
      <c r="Q6" s="5">
        <f t="shared" si="0"/>
        <v>22.251989598927999</v>
      </c>
      <c r="R6" s="5">
        <f t="shared" si="0"/>
        <v>21.357834900432589</v>
      </c>
      <c r="S6" s="5">
        <f t="shared" si="0"/>
        <v>21.357834900432589</v>
      </c>
      <c r="T6" s="5">
        <f t="shared" si="0"/>
        <v>17.271345785548071</v>
      </c>
      <c r="V6" s="1" t="s">
        <v>1</v>
      </c>
      <c r="W6" s="5">
        <f t="shared" si="1"/>
        <v>4.9333602362018931</v>
      </c>
      <c r="X6" s="5">
        <f t="shared" si="2"/>
        <v>4.9333602362018931</v>
      </c>
      <c r="Y6" s="5">
        <f t="shared" si="3"/>
        <v>4.9333602362018931</v>
      </c>
      <c r="Z6" s="5">
        <f t="shared" si="4"/>
        <v>4.717201458378474</v>
      </c>
      <c r="AA6" s="5">
        <f t="shared" si="5"/>
        <v>4.717201458378474</v>
      </c>
      <c r="AB6" s="5">
        <f t="shared" si="6"/>
        <v>4.6214537648268852</v>
      </c>
      <c r="AC6" s="5">
        <f t="shared" si="7"/>
        <v>4.6214537648268852</v>
      </c>
      <c r="AD6" s="5">
        <f t="shared" si="8"/>
        <v>4.1558808675836785</v>
      </c>
      <c r="AF6" s="1" t="s">
        <v>1</v>
      </c>
      <c r="AG6" s="5">
        <f t="shared" si="9"/>
        <v>0.45405512936798575</v>
      </c>
      <c r="AH6" s="5">
        <f t="shared" si="10"/>
        <v>0.45405512936798575</v>
      </c>
      <c r="AI6" s="5">
        <f t="shared" si="11"/>
        <v>0.45405512936798575</v>
      </c>
      <c r="AJ6" s="5">
        <f t="shared" si="12"/>
        <v>0.41357676980306418</v>
      </c>
      <c r="AK6" s="5">
        <f t="shared" si="13"/>
        <v>0.41357676980306418</v>
      </c>
      <c r="AL6" s="5">
        <f t="shared" si="14"/>
        <v>0.39564684992602267</v>
      </c>
      <c r="AM6" s="5">
        <f t="shared" si="15"/>
        <v>0.39564684992602267</v>
      </c>
      <c r="AN6" s="5">
        <f t="shared" si="16"/>
        <v>0.30846266370857534</v>
      </c>
    </row>
    <row r="7" spans="1:40">
      <c r="A7" s="1" t="s">
        <v>2</v>
      </c>
      <c r="B7" s="1" t="s">
        <v>30</v>
      </c>
      <c r="C7" s="5">
        <v>15.367750715976999</v>
      </c>
      <c r="D7" s="5">
        <v>15.367750715976999</v>
      </c>
      <c r="E7" s="5">
        <v>15.367750715976999</v>
      </c>
      <c r="F7" s="5">
        <v>13.437572157429001</v>
      </c>
      <c r="G7" s="5">
        <v>13.437572157429001</v>
      </c>
      <c r="H7" s="5">
        <v>13.437572157429001</v>
      </c>
      <c r="I7" s="5">
        <v>13.437572157429001</v>
      </c>
      <c r="J7" s="5">
        <v>13.341704750461572</v>
      </c>
      <c r="L7" s="1" t="s">
        <v>2</v>
      </c>
      <c r="M7" s="5">
        <f t="shared" si="0"/>
        <v>15.367750715976999</v>
      </c>
      <c r="N7" s="5">
        <f t="shared" si="0"/>
        <v>15.367750715976999</v>
      </c>
      <c r="O7" s="5">
        <f t="shared" si="0"/>
        <v>15.367750715976999</v>
      </c>
      <c r="P7" s="5">
        <f t="shared" si="0"/>
        <v>13.437572157429001</v>
      </c>
      <c r="Q7" s="5">
        <f t="shared" si="0"/>
        <v>13.437572157429001</v>
      </c>
      <c r="R7" s="5">
        <f t="shared" si="0"/>
        <v>13.437572157429001</v>
      </c>
      <c r="S7" s="5">
        <f t="shared" si="0"/>
        <v>13.437572157429001</v>
      </c>
      <c r="T7" s="5">
        <f t="shared" si="0"/>
        <v>13.341704750461572</v>
      </c>
      <c r="V7" s="1" t="s">
        <v>2</v>
      </c>
      <c r="W7" s="5">
        <f t="shared" si="1"/>
        <v>3.9201722814153204</v>
      </c>
      <c r="X7" s="5">
        <f t="shared" si="2"/>
        <v>3.9201722814153204</v>
      </c>
      <c r="Y7" s="5">
        <f t="shared" si="3"/>
        <v>3.9201722814153204</v>
      </c>
      <c r="Z7" s="5">
        <f t="shared" si="4"/>
        <v>3.6657294168322081</v>
      </c>
      <c r="AA7" s="5">
        <f t="shared" si="5"/>
        <v>3.6657294168322081</v>
      </c>
      <c r="AB7" s="5">
        <f t="shared" si="6"/>
        <v>3.6657294168322081</v>
      </c>
      <c r="AC7" s="5">
        <f t="shared" si="7"/>
        <v>3.6657294168322081</v>
      </c>
      <c r="AD7" s="5">
        <f t="shared" si="8"/>
        <v>3.6526298403289612</v>
      </c>
      <c r="AF7" s="1" t="s">
        <v>2</v>
      </c>
      <c r="AG7" s="5">
        <f t="shared" si="9"/>
        <v>0.26432336481201957</v>
      </c>
      <c r="AH7" s="5">
        <f t="shared" si="10"/>
        <v>0.26432336481201957</v>
      </c>
      <c r="AI7" s="5">
        <f t="shared" si="11"/>
        <v>0.26432336481201957</v>
      </c>
      <c r="AJ7" s="5">
        <f t="shared" si="12"/>
        <v>0.21667584447982424</v>
      </c>
      <c r="AK7" s="5">
        <f t="shared" si="13"/>
        <v>0.21667584447982424</v>
      </c>
      <c r="AL7" s="5">
        <f t="shared" si="14"/>
        <v>0.21667584447982424</v>
      </c>
      <c r="AM7" s="5">
        <f t="shared" si="15"/>
        <v>0.21667584447982424</v>
      </c>
      <c r="AN7" s="5">
        <f t="shared" si="16"/>
        <v>0.21422278949318019</v>
      </c>
    </row>
    <row r="8" spans="1:40">
      <c r="A8" s="1" t="s">
        <v>3</v>
      </c>
      <c r="B8" s="1" t="s">
        <v>31</v>
      </c>
      <c r="C8" s="5">
        <v>22.333824275056134</v>
      </c>
      <c r="D8" s="5">
        <v>22.333824275056134</v>
      </c>
      <c r="E8" s="5">
        <v>22.333824275056134</v>
      </c>
      <c r="F8" s="5">
        <v>22.333824275056134</v>
      </c>
      <c r="G8" s="5">
        <v>22.333824275056134</v>
      </c>
      <c r="H8" s="5">
        <v>22.333824275056134</v>
      </c>
      <c r="I8" s="5">
        <v>22.333824275056134</v>
      </c>
      <c r="J8" s="5">
        <v>22.333824275056134</v>
      </c>
      <c r="L8" s="1" t="s">
        <v>3</v>
      </c>
      <c r="M8" s="5">
        <f t="shared" si="0"/>
        <v>22.333824275056134</v>
      </c>
      <c r="N8" s="5">
        <f t="shared" si="0"/>
        <v>22.333824275056134</v>
      </c>
      <c r="O8" s="5">
        <f t="shared" si="0"/>
        <v>22.333824275056134</v>
      </c>
      <c r="P8" s="5">
        <f t="shared" si="0"/>
        <v>22.333824275056134</v>
      </c>
      <c r="Q8" s="5">
        <f t="shared" si="0"/>
        <v>22.333824275056134</v>
      </c>
      <c r="R8" s="5">
        <f t="shared" si="0"/>
        <v>22.333824275056134</v>
      </c>
      <c r="S8" s="5">
        <f t="shared" si="0"/>
        <v>22.333824275056134</v>
      </c>
      <c r="T8" s="5">
        <f t="shared" si="0"/>
        <v>22.333824275056134</v>
      </c>
      <c r="V8" s="1" t="s">
        <v>3</v>
      </c>
      <c r="W8" s="5">
        <f t="shared" si="1"/>
        <v>4.7258675685059286</v>
      </c>
      <c r="X8" s="5">
        <f t="shared" si="2"/>
        <v>4.7258675685059286</v>
      </c>
      <c r="Y8" s="5">
        <f t="shared" si="3"/>
        <v>4.7258675685059286</v>
      </c>
      <c r="Z8" s="5">
        <f t="shared" si="4"/>
        <v>4.7258675685059286</v>
      </c>
      <c r="AA8" s="5">
        <f t="shared" si="5"/>
        <v>4.7258675685059286</v>
      </c>
      <c r="AB8" s="5">
        <f t="shared" si="6"/>
        <v>4.7258675685059286</v>
      </c>
      <c r="AC8" s="5">
        <f t="shared" si="7"/>
        <v>4.7258675685059286</v>
      </c>
      <c r="AD8" s="5">
        <f t="shared" si="8"/>
        <v>4.7258675685059286</v>
      </c>
      <c r="AF8" s="1" t="s">
        <v>3</v>
      </c>
      <c r="AG8" s="5">
        <f t="shared" si="9"/>
        <v>0.41519960430139247</v>
      </c>
      <c r="AH8" s="5">
        <f t="shared" si="10"/>
        <v>0.41519960430139247</v>
      </c>
      <c r="AI8" s="5">
        <f t="shared" si="11"/>
        <v>0.41519960430139247</v>
      </c>
      <c r="AJ8" s="5">
        <f t="shared" si="12"/>
        <v>0.41519960430139247</v>
      </c>
      <c r="AK8" s="5">
        <f t="shared" si="13"/>
        <v>0.41519960430139247</v>
      </c>
      <c r="AL8" s="5">
        <f t="shared" si="14"/>
        <v>0.41519960430139247</v>
      </c>
      <c r="AM8" s="5">
        <f t="shared" si="15"/>
        <v>0.41519960430139247</v>
      </c>
      <c r="AN8" s="5">
        <f t="shared" si="16"/>
        <v>0.41519960430139247</v>
      </c>
    </row>
    <row r="9" spans="1:40">
      <c r="A9" s="1" t="s">
        <v>4</v>
      </c>
      <c r="B9" s="1" t="s">
        <v>32</v>
      </c>
      <c r="C9" s="5">
        <v>6.2933608862395998</v>
      </c>
      <c r="D9" s="5">
        <v>6.2933608862395998</v>
      </c>
      <c r="E9" s="5">
        <v>6.2933608862395998</v>
      </c>
      <c r="F9" s="5">
        <v>7.5730433559600998</v>
      </c>
      <c r="G9" s="5">
        <v>7.5730433559600998</v>
      </c>
      <c r="H9" s="5">
        <v>15.572149390427562</v>
      </c>
      <c r="I9" s="5">
        <v>15.572149390427562</v>
      </c>
      <c r="J9" s="5">
        <v>16.509392263513796</v>
      </c>
      <c r="L9" s="1" t="s">
        <v>4</v>
      </c>
      <c r="M9" s="5">
        <f t="shared" si="0"/>
        <v>6.2933608862395998</v>
      </c>
      <c r="N9" s="5">
        <f t="shared" si="0"/>
        <v>6.2933608862395998</v>
      </c>
      <c r="O9" s="5">
        <f t="shared" si="0"/>
        <v>6.2933608862395998</v>
      </c>
      <c r="P9" s="5">
        <f t="shared" si="0"/>
        <v>7.5730433559600998</v>
      </c>
      <c r="Q9" s="5">
        <f t="shared" si="0"/>
        <v>7.5730433559600998</v>
      </c>
      <c r="R9" s="5">
        <f t="shared" si="0"/>
        <v>15.572149390427562</v>
      </c>
      <c r="S9" s="5">
        <f t="shared" si="0"/>
        <v>15.572149390427562</v>
      </c>
      <c r="T9" s="5">
        <f t="shared" si="0"/>
        <v>16.509392263513796</v>
      </c>
      <c r="V9" s="1" t="s">
        <v>4</v>
      </c>
      <c r="W9" s="5">
        <f t="shared" si="1"/>
        <v>2.508657187867565</v>
      </c>
      <c r="X9" s="5">
        <f t="shared" si="2"/>
        <v>2.508657187867565</v>
      </c>
      <c r="Y9" s="5">
        <f t="shared" si="3"/>
        <v>2.508657187867565</v>
      </c>
      <c r="Z9" s="5">
        <f t="shared" si="4"/>
        <v>2.751916306132892</v>
      </c>
      <c r="AA9" s="5">
        <f t="shared" si="5"/>
        <v>2.751916306132892</v>
      </c>
      <c r="AB9" s="5">
        <f t="shared" si="6"/>
        <v>3.9461562805377541</v>
      </c>
      <c r="AC9" s="5">
        <f t="shared" si="7"/>
        <v>3.9461562805377541</v>
      </c>
      <c r="AD9" s="5">
        <f t="shared" si="8"/>
        <v>4.0631751455621252</v>
      </c>
      <c r="AF9" s="1" t="s">
        <v>4</v>
      </c>
      <c r="AG9" s="5">
        <f t="shared" si="9"/>
        <v>0</v>
      </c>
      <c r="AH9" s="5">
        <f t="shared" si="10"/>
        <v>0</v>
      </c>
      <c r="AI9" s="5">
        <f t="shared" si="11"/>
        <v>0</v>
      </c>
      <c r="AJ9" s="5">
        <f t="shared" si="12"/>
        <v>4.5553227843624776E-2</v>
      </c>
      <c r="AK9" s="5">
        <f t="shared" si="13"/>
        <v>4.5553227843624776E-2</v>
      </c>
      <c r="AL9" s="5">
        <f t="shared" si="14"/>
        <v>0.26918918460431918</v>
      </c>
      <c r="AM9" s="5">
        <f t="shared" si="15"/>
        <v>0.26918918460431918</v>
      </c>
      <c r="AN9" s="5">
        <f t="shared" si="16"/>
        <v>0.29110238998987592</v>
      </c>
    </row>
    <row r="10" spans="1:40">
      <c r="A10" s="1" t="s">
        <v>5</v>
      </c>
      <c r="B10" s="1" t="s">
        <v>33</v>
      </c>
      <c r="C10" s="5" t="s">
        <v>28</v>
      </c>
      <c r="D10" s="5" t="s">
        <v>28</v>
      </c>
      <c r="E10" s="5" t="s">
        <v>28</v>
      </c>
      <c r="F10" s="5" t="s">
        <v>28</v>
      </c>
      <c r="G10" s="5" t="s">
        <v>28</v>
      </c>
      <c r="H10" s="5" t="s">
        <v>28</v>
      </c>
      <c r="I10" s="5" t="s">
        <v>28</v>
      </c>
      <c r="J10" s="5" t="s">
        <v>28</v>
      </c>
      <c r="L10" s="1" t="s">
        <v>5</v>
      </c>
      <c r="M10" s="5" t="str">
        <f t="shared" si="0"/>
        <v>:</v>
      </c>
      <c r="N10" s="5" t="str">
        <f t="shared" si="0"/>
        <v>:</v>
      </c>
      <c r="O10" s="5" t="str">
        <f t="shared" si="0"/>
        <v>:</v>
      </c>
      <c r="P10" s="5" t="str">
        <f t="shared" si="0"/>
        <v>:</v>
      </c>
      <c r="Q10" s="5" t="str">
        <f t="shared" si="0"/>
        <v>:</v>
      </c>
      <c r="R10" s="5" t="str">
        <f t="shared" si="0"/>
        <v>:</v>
      </c>
      <c r="S10" s="5" t="str">
        <f t="shared" si="0"/>
        <v>:</v>
      </c>
      <c r="T10" s="5" t="str">
        <f t="shared" si="0"/>
        <v>:</v>
      </c>
      <c r="V10" s="1" t="s">
        <v>5</v>
      </c>
      <c r="W10" s="5" t="str">
        <f>IF(ISNUMBER(M10),IF(ABS($X$2)&gt;1,SQRT(M10),M10),":")</f>
        <v>:</v>
      </c>
      <c r="X10" s="5" t="str">
        <f t="shared" si="2"/>
        <v>:</v>
      </c>
      <c r="Y10" s="5" t="str">
        <f t="shared" si="3"/>
        <v>:</v>
      </c>
      <c r="Z10" s="5" t="str">
        <f t="shared" si="4"/>
        <v>:</v>
      </c>
      <c r="AA10" s="5" t="str">
        <f t="shared" si="5"/>
        <v>:</v>
      </c>
      <c r="AB10" s="5" t="str">
        <f t="shared" si="6"/>
        <v>:</v>
      </c>
      <c r="AC10" s="5" t="str">
        <f t="shared" si="7"/>
        <v>:</v>
      </c>
      <c r="AD10" s="5" t="str">
        <f t="shared" si="8"/>
        <v>:</v>
      </c>
      <c r="AF10" s="1" t="s">
        <v>5</v>
      </c>
      <c r="AG10" s="5" t="str">
        <f t="shared" si="9"/>
        <v>:</v>
      </c>
      <c r="AH10" s="5" t="str">
        <f t="shared" si="10"/>
        <v>:</v>
      </c>
      <c r="AI10" s="5" t="str">
        <f t="shared" si="11"/>
        <v>:</v>
      </c>
      <c r="AJ10" s="5" t="str">
        <f t="shared" si="12"/>
        <v>:</v>
      </c>
      <c r="AK10" s="5" t="str">
        <f t="shared" si="13"/>
        <v>:</v>
      </c>
      <c r="AL10" s="5" t="str">
        <f t="shared" si="14"/>
        <v>:</v>
      </c>
      <c r="AM10" s="5" t="str">
        <f t="shared" si="15"/>
        <v>:</v>
      </c>
      <c r="AN10" s="5" t="str">
        <f t="shared" si="16"/>
        <v>:</v>
      </c>
    </row>
    <row r="11" spans="1:40">
      <c r="A11" s="1" t="s">
        <v>6</v>
      </c>
      <c r="B11" s="1" t="s">
        <v>34</v>
      </c>
      <c r="C11" s="5" t="s">
        <v>28</v>
      </c>
      <c r="D11" s="5" t="s">
        <v>28</v>
      </c>
      <c r="E11" s="5" t="s">
        <v>28</v>
      </c>
      <c r="F11" s="5" t="s">
        <v>28</v>
      </c>
      <c r="G11" s="5" t="s">
        <v>28</v>
      </c>
      <c r="H11" s="5" t="s">
        <v>28</v>
      </c>
      <c r="I11" s="5" t="s">
        <v>28</v>
      </c>
      <c r="J11" s="5" t="s">
        <v>28</v>
      </c>
      <c r="L11" s="1" t="s">
        <v>6</v>
      </c>
      <c r="M11" s="5" t="str">
        <f t="shared" si="0"/>
        <v>:</v>
      </c>
      <c r="N11" s="5" t="str">
        <f t="shared" si="0"/>
        <v>:</v>
      </c>
      <c r="O11" s="5" t="str">
        <f t="shared" si="0"/>
        <v>:</v>
      </c>
      <c r="P11" s="5" t="str">
        <f t="shared" si="0"/>
        <v>:</v>
      </c>
      <c r="Q11" s="5" t="str">
        <f t="shared" si="0"/>
        <v>:</v>
      </c>
      <c r="R11" s="5" t="str">
        <f t="shared" si="0"/>
        <v>:</v>
      </c>
      <c r="S11" s="5" t="str">
        <f t="shared" si="0"/>
        <v>:</v>
      </c>
      <c r="T11" s="5" t="str">
        <f t="shared" si="0"/>
        <v>:</v>
      </c>
      <c r="V11" s="1" t="s">
        <v>6</v>
      </c>
      <c r="W11" s="5" t="str">
        <f t="shared" ref="W11:W16" si="17">IF(ISNUMBER(M11),IF(ABS($X$2)&gt;1,SQRT(M11),M11),":")</f>
        <v>:</v>
      </c>
      <c r="X11" s="5" t="str">
        <f t="shared" si="2"/>
        <v>:</v>
      </c>
      <c r="Y11" s="5" t="str">
        <f t="shared" si="3"/>
        <v>:</v>
      </c>
      <c r="Z11" s="5" t="str">
        <f t="shared" si="4"/>
        <v>:</v>
      </c>
      <c r="AA11" s="5" t="str">
        <f t="shared" si="5"/>
        <v>:</v>
      </c>
      <c r="AB11" s="5" t="str">
        <f t="shared" si="6"/>
        <v>:</v>
      </c>
      <c r="AC11" s="5" t="str">
        <f t="shared" si="7"/>
        <v>:</v>
      </c>
      <c r="AD11" s="5" t="str">
        <f t="shared" si="8"/>
        <v>:</v>
      </c>
      <c r="AF11" s="1" t="s">
        <v>6</v>
      </c>
      <c r="AG11" s="5" t="str">
        <f t="shared" si="9"/>
        <v>:</v>
      </c>
      <c r="AH11" s="5" t="str">
        <f t="shared" si="10"/>
        <v>:</v>
      </c>
      <c r="AI11" s="5" t="str">
        <f t="shared" si="11"/>
        <v>:</v>
      </c>
      <c r="AJ11" s="5" t="str">
        <f t="shared" si="12"/>
        <v>:</v>
      </c>
      <c r="AK11" s="5" t="str">
        <f t="shared" si="13"/>
        <v>:</v>
      </c>
      <c r="AL11" s="5" t="str">
        <f t="shared" si="14"/>
        <v>:</v>
      </c>
      <c r="AM11" s="5" t="str">
        <f t="shared" si="15"/>
        <v>:</v>
      </c>
      <c r="AN11" s="5" t="str">
        <f t="shared" si="16"/>
        <v>:</v>
      </c>
    </row>
    <row r="12" spans="1:40">
      <c r="A12" s="1" t="s">
        <v>8</v>
      </c>
      <c r="B12" s="1" t="s">
        <v>35</v>
      </c>
      <c r="C12" s="5">
        <v>39.67025650734</v>
      </c>
      <c r="D12" s="5">
        <v>39.67025650734</v>
      </c>
      <c r="E12" s="5">
        <v>39.67025650734</v>
      </c>
      <c r="F12" s="5">
        <v>61.603101821602003</v>
      </c>
      <c r="G12" s="5">
        <v>61.603101821602003</v>
      </c>
      <c r="H12" s="5">
        <v>28.098316795407531</v>
      </c>
      <c r="I12" s="5">
        <v>28.098316795407531</v>
      </c>
      <c r="J12" s="5">
        <v>12.706852910516711</v>
      </c>
      <c r="L12" s="1" t="s">
        <v>8</v>
      </c>
      <c r="M12" s="5">
        <f t="shared" ref="M12:T12" si="18">IF(ISNUMBER(C12),IF(C12&gt;$M$2,$M$2,IF(C12&lt;$O$2,$O$2,C12)),":")</f>
        <v>39.67025650734</v>
      </c>
      <c r="N12" s="5">
        <f t="shared" si="18"/>
        <v>39.67025650734</v>
      </c>
      <c r="O12" s="5">
        <f t="shared" si="18"/>
        <v>39.67025650734</v>
      </c>
      <c r="P12" s="5">
        <f t="shared" si="18"/>
        <v>61.603101821602003</v>
      </c>
      <c r="Q12" s="5">
        <f t="shared" si="18"/>
        <v>61.603101821602003</v>
      </c>
      <c r="R12" s="5">
        <f t="shared" si="18"/>
        <v>28.098316795407531</v>
      </c>
      <c r="S12" s="5">
        <f t="shared" si="18"/>
        <v>28.098316795407531</v>
      </c>
      <c r="T12" s="5">
        <f t="shared" si="18"/>
        <v>12.706852910516711</v>
      </c>
      <c r="V12" s="1" t="s">
        <v>8</v>
      </c>
      <c r="W12" s="5">
        <f t="shared" si="17"/>
        <v>6.2984328612234961</v>
      </c>
      <c r="X12" s="5">
        <f t="shared" si="2"/>
        <v>6.2984328612234961</v>
      </c>
      <c r="Y12" s="5">
        <f t="shared" si="3"/>
        <v>6.2984328612234961</v>
      </c>
      <c r="Z12" s="5">
        <f t="shared" si="4"/>
        <v>7.8487643499854167</v>
      </c>
      <c r="AA12" s="5">
        <f t="shared" si="5"/>
        <v>7.8487643499854167</v>
      </c>
      <c r="AB12" s="5">
        <f t="shared" si="6"/>
        <v>5.3007845452732303</v>
      </c>
      <c r="AC12" s="5">
        <f t="shared" si="7"/>
        <v>5.3007845452732303</v>
      </c>
      <c r="AD12" s="5">
        <f t="shared" si="8"/>
        <v>3.5646672931027812</v>
      </c>
      <c r="AF12" s="1" t="s">
        <v>8</v>
      </c>
      <c r="AG12" s="5">
        <f t="shared" si="9"/>
        <v>0.70968157722380443</v>
      </c>
      <c r="AH12" s="5">
        <f t="shared" si="10"/>
        <v>0.70968157722380443</v>
      </c>
      <c r="AI12" s="5">
        <f t="shared" si="11"/>
        <v>0.70968157722380443</v>
      </c>
      <c r="AJ12" s="5">
        <f t="shared" si="12"/>
        <v>1</v>
      </c>
      <c r="AK12" s="5">
        <f t="shared" si="13"/>
        <v>1</v>
      </c>
      <c r="AL12" s="5">
        <f t="shared" si="14"/>
        <v>0.52285979899667889</v>
      </c>
      <c r="AM12" s="5">
        <f t="shared" si="15"/>
        <v>0.52285979899667889</v>
      </c>
      <c r="AN12" s="5">
        <f t="shared" si="16"/>
        <v>0.19775073293031251</v>
      </c>
    </row>
    <row r="13" spans="1:40">
      <c r="A13" s="1" t="s">
        <v>7</v>
      </c>
      <c r="B13" s="1" t="s">
        <v>36</v>
      </c>
      <c r="C13" s="5">
        <v>26.553602376825999</v>
      </c>
      <c r="D13" s="5">
        <v>26.553602376825999</v>
      </c>
      <c r="E13" s="5">
        <v>26.553602376825999</v>
      </c>
      <c r="F13" s="5">
        <v>15.975203703425001</v>
      </c>
      <c r="G13" s="5">
        <v>15.975203703425001</v>
      </c>
      <c r="H13" s="5">
        <v>18.428771840326487</v>
      </c>
      <c r="I13" s="5">
        <v>18.428771840326487</v>
      </c>
      <c r="J13" s="5">
        <v>13.705957806828417</v>
      </c>
      <c r="L13" s="1" t="s">
        <v>7</v>
      </c>
      <c r="M13" s="5">
        <f t="shared" si="0"/>
        <v>26.553602376825999</v>
      </c>
      <c r="N13" s="5">
        <f t="shared" si="0"/>
        <v>26.553602376825999</v>
      </c>
      <c r="O13" s="5">
        <f t="shared" si="0"/>
        <v>26.553602376825999</v>
      </c>
      <c r="P13" s="5">
        <f t="shared" si="0"/>
        <v>15.975203703425001</v>
      </c>
      <c r="Q13" s="5">
        <f t="shared" si="0"/>
        <v>15.975203703425001</v>
      </c>
      <c r="R13" s="5">
        <f t="shared" si="0"/>
        <v>18.428771840326487</v>
      </c>
      <c r="S13" s="5">
        <f t="shared" si="0"/>
        <v>18.428771840326487</v>
      </c>
      <c r="T13" s="5">
        <f t="shared" si="0"/>
        <v>13.705957806828417</v>
      </c>
      <c r="V13" s="1" t="s">
        <v>7</v>
      </c>
      <c r="W13" s="5">
        <f t="shared" si="17"/>
        <v>5.1530187634847593</v>
      </c>
      <c r="X13" s="5">
        <f t="shared" si="2"/>
        <v>5.1530187634847593</v>
      </c>
      <c r="Y13" s="5">
        <f t="shared" si="3"/>
        <v>5.1530187634847593</v>
      </c>
      <c r="Z13" s="5">
        <f t="shared" si="4"/>
        <v>3.9968992611054137</v>
      </c>
      <c r="AA13" s="5">
        <f t="shared" si="5"/>
        <v>3.9968992611054137</v>
      </c>
      <c r="AB13" s="5">
        <f t="shared" si="6"/>
        <v>4.2928745428123669</v>
      </c>
      <c r="AC13" s="5">
        <f t="shared" si="7"/>
        <v>4.2928745428123669</v>
      </c>
      <c r="AD13" s="5">
        <f t="shared" si="8"/>
        <v>3.702155832326405</v>
      </c>
      <c r="AF13" s="1" t="s">
        <v>7</v>
      </c>
      <c r="AG13" s="5">
        <f t="shared" si="9"/>
        <v>0.49518885957495618</v>
      </c>
      <c r="AH13" s="5">
        <f t="shared" si="10"/>
        <v>0.49518885957495618</v>
      </c>
      <c r="AI13" s="5">
        <f t="shared" si="11"/>
        <v>0.49518885957495618</v>
      </c>
      <c r="AJ13" s="5">
        <f t="shared" si="12"/>
        <v>0.2786914247330613</v>
      </c>
      <c r="AK13" s="5">
        <f t="shared" si="13"/>
        <v>0.2786914247330613</v>
      </c>
      <c r="AL13" s="5">
        <f t="shared" si="14"/>
        <v>0.33411639519181352</v>
      </c>
      <c r="AM13" s="5">
        <f t="shared" si="15"/>
        <v>0.33411639519181352</v>
      </c>
      <c r="AN13" s="5">
        <f t="shared" si="16"/>
        <v>0.22349713371398081</v>
      </c>
    </row>
    <row r="14" spans="1:40">
      <c r="A14" s="1" t="s">
        <v>11</v>
      </c>
      <c r="B14" s="1" t="s">
        <v>37</v>
      </c>
      <c r="C14" s="5" t="s">
        <v>28</v>
      </c>
      <c r="D14" s="5" t="s">
        <v>28</v>
      </c>
      <c r="E14" s="5" t="s">
        <v>28</v>
      </c>
      <c r="F14" s="5" t="s">
        <v>28</v>
      </c>
      <c r="G14" s="5" t="s">
        <v>28</v>
      </c>
      <c r="H14" s="5" t="s">
        <v>28</v>
      </c>
      <c r="I14" s="5" t="s">
        <v>28</v>
      </c>
      <c r="J14" s="5" t="s">
        <v>28</v>
      </c>
      <c r="L14" s="1" t="s">
        <v>11</v>
      </c>
      <c r="M14" s="5" t="str">
        <f t="shared" si="0"/>
        <v>:</v>
      </c>
      <c r="N14" s="5" t="str">
        <f t="shared" si="0"/>
        <v>:</v>
      </c>
      <c r="O14" s="5" t="str">
        <f t="shared" si="0"/>
        <v>:</v>
      </c>
      <c r="P14" s="5" t="str">
        <f t="shared" si="0"/>
        <v>:</v>
      </c>
      <c r="Q14" s="5" t="str">
        <f t="shared" si="0"/>
        <v>:</v>
      </c>
      <c r="R14" s="5" t="str">
        <f t="shared" si="0"/>
        <v>:</v>
      </c>
      <c r="S14" s="5" t="str">
        <f t="shared" si="0"/>
        <v>:</v>
      </c>
      <c r="T14" s="5" t="str">
        <f t="shared" si="0"/>
        <v>:</v>
      </c>
      <c r="V14" s="1" t="s">
        <v>11</v>
      </c>
      <c r="W14" s="5" t="str">
        <f t="shared" si="17"/>
        <v>:</v>
      </c>
      <c r="X14" s="5" t="str">
        <f t="shared" si="2"/>
        <v>:</v>
      </c>
      <c r="Y14" s="5" t="str">
        <f t="shared" si="3"/>
        <v>:</v>
      </c>
      <c r="Z14" s="5" t="str">
        <f t="shared" si="4"/>
        <v>:</v>
      </c>
      <c r="AA14" s="5" t="str">
        <f t="shared" si="5"/>
        <v>:</v>
      </c>
      <c r="AB14" s="5" t="str">
        <f t="shared" si="6"/>
        <v>:</v>
      </c>
      <c r="AC14" s="5" t="str">
        <f t="shared" si="7"/>
        <v>:</v>
      </c>
      <c r="AD14" s="5" t="str">
        <f t="shared" si="8"/>
        <v>:</v>
      </c>
      <c r="AF14" s="1" t="s">
        <v>11</v>
      </c>
      <c r="AG14" s="5" t="str">
        <f t="shared" si="9"/>
        <v>:</v>
      </c>
      <c r="AH14" s="5" t="str">
        <f t="shared" si="10"/>
        <v>:</v>
      </c>
      <c r="AI14" s="5" t="str">
        <f t="shared" si="11"/>
        <v>:</v>
      </c>
      <c r="AJ14" s="5" t="str">
        <f t="shared" si="12"/>
        <v>:</v>
      </c>
      <c r="AK14" s="5" t="str">
        <f t="shared" si="13"/>
        <v>:</v>
      </c>
      <c r="AL14" s="5" t="str">
        <f t="shared" si="14"/>
        <v>:</v>
      </c>
      <c r="AM14" s="5" t="str">
        <f t="shared" si="15"/>
        <v>:</v>
      </c>
      <c r="AN14" s="5" t="str">
        <f t="shared" si="16"/>
        <v>:</v>
      </c>
    </row>
    <row r="15" spans="1:40">
      <c r="A15" s="1" t="s">
        <v>9</v>
      </c>
      <c r="B15" s="1" t="s">
        <v>38</v>
      </c>
      <c r="C15" s="5">
        <v>72.814614873058716</v>
      </c>
      <c r="D15" s="5">
        <v>72.814614873058716</v>
      </c>
      <c r="E15" s="5">
        <v>72.814614873058716</v>
      </c>
      <c r="F15" s="5">
        <v>72.814614873058716</v>
      </c>
      <c r="G15" s="5">
        <v>72.814614873058716</v>
      </c>
      <c r="H15" s="5">
        <v>72.814614873058716</v>
      </c>
      <c r="I15" s="5">
        <v>72.814614873058716</v>
      </c>
      <c r="J15" s="5">
        <v>72.814614873058716</v>
      </c>
      <c r="L15" s="1" t="s">
        <v>9</v>
      </c>
      <c r="M15" s="5">
        <f t="shared" si="0"/>
        <v>61.603101821602003</v>
      </c>
      <c r="N15" s="5">
        <f t="shared" si="0"/>
        <v>61.603101821602003</v>
      </c>
      <c r="O15" s="5">
        <f t="shared" si="0"/>
        <v>61.603101821602003</v>
      </c>
      <c r="P15" s="5">
        <f t="shared" si="0"/>
        <v>61.603101821602003</v>
      </c>
      <c r="Q15" s="5">
        <f t="shared" si="0"/>
        <v>61.603101821602003</v>
      </c>
      <c r="R15" s="5">
        <f t="shared" si="0"/>
        <v>61.603101821602003</v>
      </c>
      <c r="S15" s="5">
        <f t="shared" si="0"/>
        <v>61.603101821602003</v>
      </c>
      <c r="T15" s="5">
        <f t="shared" si="0"/>
        <v>61.603101821602003</v>
      </c>
      <c r="V15" s="1" t="s">
        <v>9</v>
      </c>
      <c r="W15" s="5">
        <f t="shared" si="17"/>
        <v>7.8487643499854167</v>
      </c>
      <c r="X15" s="5">
        <f t="shared" si="2"/>
        <v>7.8487643499854167</v>
      </c>
      <c r="Y15" s="5">
        <f t="shared" si="3"/>
        <v>7.8487643499854167</v>
      </c>
      <c r="Z15" s="5">
        <f t="shared" si="4"/>
        <v>7.8487643499854167</v>
      </c>
      <c r="AA15" s="5">
        <f t="shared" si="5"/>
        <v>7.8487643499854167</v>
      </c>
      <c r="AB15" s="5">
        <f t="shared" si="6"/>
        <v>7.8487643499854167</v>
      </c>
      <c r="AC15" s="5">
        <f t="shared" si="7"/>
        <v>7.8487643499854167</v>
      </c>
      <c r="AD15" s="5">
        <f t="shared" si="8"/>
        <v>7.8487643499854167</v>
      </c>
      <c r="AF15" s="1" t="s">
        <v>9</v>
      </c>
      <c r="AG15" s="5">
        <f t="shared" ref="AG15:AN16" si="19">IF(ISNUMBER(W15),(W15-$AI$2)/($AG$2-$AI$2),":")</f>
        <v>1</v>
      </c>
      <c r="AH15" s="5">
        <f t="shared" si="19"/>
        <v>1</v>
      </c>
      <c r="AI15" s="5">
        <f t="shared" si="19"/>
        <v>1</v>
      </c>
      <c r="AJ15" s="5">
        <f t="shared" si="19"/>
        <v>1</v>
      </c>
      <c r="AK15" s="5">
        <f t="shared" si="19"/>
        <v>1</v>
      </c>
      <c r="AL15" s="5">
        <f t="shared" si="19"/>
        <v>1</v>
      </c>
      <c r="AM15" s="5">
        <f t="shared" si="19"/>
        <v>1</v>
      </c>
      <c r="AN15" s="5">
        <f t="shared" si="19"/>
        <v>1</v>
      </c>
    </row>
    <row r="16" spans="1:40">
      <c r="A16" s="1" t="s">
        <v>10</v>
      </c>
      <c r="B16" s="1" t="s">
        <v>39</v>
      </c>
      <c r="C16" s="5" t="s">
        <v>28</v>
      </c>
      <c r="D16" s="5" t="s">
        <v>28</v>
      </c>
      <c r="E16" s="5" t="s">
        <v>28</v>
      </c>
      <c r="F16" s="5" t="s">
        <v>28</v>
      </c>
      <c r="G16" s="5" t="s">
        <v>28</v>
      </c>
      <c r="H16" s="5" t="s">
        <v>28</v>
      </c>
      <c r="I16" s="5" t="s">
        <v>28</v>
      </c>
      <c r="J16" s="5" t="s">
        <v>28</v>
      </c>
      <c r="L16" s="1" t="s">
        <v>10</v>
      </c>
      <c r="M16" s="5" t="str">
        <f t="shared" si="0"/>
        <v>:</v>
      </c>
      <c r="N16" s="5" t="str">
        <f t="shared" si="0"/>
        <v>:</v>
      </c>
      <c r="O16" s="5" t="str">
        <f t="shared" si="0"/>
        <v>:</v>
      </c>
      <c r="P16" s="5" t="str">
        <f t="shared" si="0"/>
        <v>:</v>
      </c>
      <c r="Q16" s="5" t="str">
        <f t="shared" si="0"/>
        <v>:</v>
      </c>
      <c r="R16" s="5" t="str">
        <f t="shared" si="0"/>
        <v>:</v>
      </c>
      <c r="S16" s="5" t="str">
        <f t="shared" si="0"/>
        <v>:</v>
      </c>
      <c r="T16" s="5" t="str">
        <f t="shared" si="0"/>
        <v>:</v>
      </c>
      <c r="V16" s="1" t="s">
        <v>10</v>
      </c>
      <c r="W16" s="5" t="str">
        <f t="shared" si="17"/>
        <v>:</v>
      </c>
      <c r="X16" s="5" t="str">
        <f t="shared" si="2"/>
        <v>:</v>
      </c>
      <c r="Y16" s="5" t="str">
        <f t="shared" si="3"/>
        <v>:</v>
      </c>
      <c r="Z16" s="5" t="str">
        <f t="shared" si="4"/>
        <v>:</v>
      </c>
      <c r="AA16" s="5" t="str">
        <f t="shared" si="5"/>
        <v>:</v>
      </c>
      <c r="AB16" s="5" t="str">
        <f t="shared" si="6"/>
        <v>:</v>
      </c>
      <c r="AC16" s="5" t="str">
        <f t="shared" si="7"/>
        <v>:</v>
      </c>
      <c r="AD16" s="5" t="str">
        <f t="shared" si="8"/>
        <v>:</v>
      </c>
      <c r="AF16" s="1" t="s">
        <v>10</v>
      </c>
      <c r="AG16" s="5" t="str">
        <f t="shared" si="19"/>
        <v>:</v>
      </c>
      <c r="AH16" s="5" t="str">
        <f t="shared" si="19"/>
        <v>:</v>
      </c>
      <c r="AI16" s="5" t="str">
        <f t="shared" si="19"/>
        <v>:</v>
      </c>
      <c r="AJ16" s="5" t="str">
        <f t="shared" si="19"/>
        <v>:</v>
      </c>
      <c r="AK16" s="5" t="str">
        <f t="shared" si="19"/>
        <v>:</v>
      </c>
      <c r="AL16" s="5" t="str">
        <f t="shared" si="19"/>
        <v>:</v>
      </c>
      <c r="AM16" s="5" t="str">
        <f t="shared" si="19"/>
        <v>:</v>
      </c>
      <c r="AN16" s="5" t="str">
        <f t="shared" si="19"/>
        <v>: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58FD7-C552-40F4-8C85-F6B948B5E8FF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264.00721035656483</v>
      </c>
      <c r="N2" s="1" t="s">
        <v>22</v>
      </c>
      <c r="O2" s="5" cm="1">
        <f t="array" ref="O2">MIN(IF(C5:J16&gt;AVERAGE(C5:J16)-2*STDEVP(C5:J16),C5:J16))</f>
        <v>2.802247986466329</v>
      </c>
      <c r="V2" s="1" t="s">
        <v>23</v>
      </c>
      <c r="X2" s="4">
        <f>SKEW(M5:T16)</f>
        <v>0.58643846759174501</v>
      </c>
      <c r="AF2" s="1" t="s">
        <v>12</v>
      </c>
      <c r="AG2" s="5">
        <f>MAX(W5:AD16)</f>
        <v>264.00721035656483</v>
      </c>
      <c r="AH2" s="1" t="s">
        <v>13</v>
      </c>
      <c r="AI2" s="5">
        <f>MIN(W5:AD16)</f>
        <v>2.802247986466329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108.44624546764611</v>
      </c>
      <c r="D5" s="5">
        <v>113.43677826869941</v>
      </c>
      <c r="E5" s="5">
        <v>115.49051326964786</v>
      </c>
      <c r="F5" s="5">
        <v>120.74398653901207</v>
      </c>
      <c r="G5" s="5">
        <v>126.72964643436605</v>
      </c>
      <c r="H5" s="5">
        <v>128.74007603989625</v>
      </c>
      <c r="I5" s="5">
        <v>139.39838113936415</v>
      </c>
      <c r="J5" s="5">
        <v>138.50483999483265</v>
      </c>
      <c r="L5" s="1" t="s">
        <v>0</v>
      </c>
      <c r="M5" s="5">
        <f t="shared" ref="M5:T16" si="0">IF(ISNUMBER(C5),IF(C5&gt;$M$2,$M$2,IF(C5&lt;$O$2,$O$2,C5)),":")</f>
        <v>108.44624546764611</v>
      </c>
      <c r="N5" s="5">
        <f t="shared" si="0"/>
        <v>113.43677826869941</v>
      </c>
      <c r="O5" s="5">
        <f t="shared" si="0"/>
        <v>115.49051326964786</v>
      </c>
      <c r="P5" s="5">
        <f t="shared" si="0"/>
        <v>120.74398653901207</v>
      </c>
      <c r="Q5" s="5">
        <f t="shared" si="0"/>
        <v>126.72964643436605</v>
      </c>
      <c r="R5" s="5">
        <f t="shared" si="0"/>
        <v>128.74007603989625</v>
      </c>
      <c r="S5" s="5">
        <f t="shared" si="0"/>
        <v>139.39838113936415</v>
      </c>
      <c r="T5" s="5">
        <f t="shared" si="0"/>
        <v>138.50483999483265</v>
      </c>
      <c r="V5" s="1" t="s">
        <v>0</v>
      </c>
      <c r="W5" s="5">
        <f>IF(ISNUMBER(M5),IF(ABS($X$2)&gt;1,SQRT(M5),M5),"")</f>
        <v>108.44624546764611</v>
      </c>
      <c r="X5" s="5">
        <f t="shared" ref="X5:AD16" si="1">IF(ISNUMBER(N5),IF(ABS($X$2)&gt;1,SQRT(N5),N5),"")</f>
        <v>113.43677826869941</v>
      </c>
      <c r="Y5" s="5">
        <f t="shared" si="1"/>
        <v>115.49051326964786</v>
      </c>
      <c r="Z5" s="5">
        <f t="shared" si="1"/>
        <v>120.74398653901207</v>
      </c>
      <c r="AA5" s="5">
        <f t="shared" si="1"/>
        <v>126.72964643436605</v>
      </c>
      <c r="AB5" s="5">
        <f t="shared" si="1"/>
        <v>128.74007603989625</v>
      </c>
      <c r="AC5" s="5">
        <f t="shared" si="1"/>
        <v>139.39838113936415</v>
      </c>
      <c r="AD5" s="5">
        <f t="shared" si="1"/>
        <v>138.50483999483265</v>
      </c>
      <c r="AF5" s="1" t="s">
        <v>0</v>
      </c>
      <c r="AG5" s="5">
        <f t="shared" ref="AG5:AG14" si="2">IF(ISNUMBER(W5),(W5-$AI$2)/($AG$2-$AI$2),":")</f>
        <v>0.40444866178114158</v>
      </c>
      <c r="AH5" s="5">
        <f t="shared" ref="AH5:AH14" si="3">IF(ISNUMBER(X5),(X5-$AI$2)/($AG$2-$AI$2),":")</f>
        <v>0.42355447338506613</v>
      </c>
      <c r="AI5" s="5">
        <f t="shared" ref="AI5:AI14" si="4">IF(ISNUMBER(Y5),(Y5-$AI$2)/($AG$2-$AI$2),":")</f>
        <v>0.43141701543753502</v>
      </c>
      <c r="AJ5" s="5">
        <f t="shared" ref="AJ5:AJ14" si="5">IF(ISNUMBER(Z5),(Z5-$AI$2)/($AG$2-$AI$2),":")</f>
        <v>0.45152947127181819</v>
      </c>
      <c r="AK5" s="5">
        <f t="shared" ref="AK5:AK14" si="6">IF(ISNUMBER(AA5),(AA5-$AI$2)/($AG$2-$AI$2),":")</f>
        <v>0.47444503857590703</v>
      </c>
      <c r="AL5" s="5">
        <f t="shared" ref="AL5:AL14" si="7">IF(ISNUMBER(AB5),(AB5-$AI$2)/($AG$2-$AI$2),":")</f>
        <v>0.48214178976810546</v>
      </c>
      <c r="AM5" s="5">
        <f t="shared" ref="AM5:AM14" si="8">IF(ISNUMBER(AC5),(AC5-$AI$2)/($AG$2-$AI$2),":")</f>
        <v>0.52294616424383322</v>
      </c>
      <c r="AN5" s="5">
        <f t="shared" ref="AN5:AN14" si="9">IF(ISNUMBER(AD5),(AD5-$AI$2)/($AG$2-$AI$2),":")</f>
        <v>0.51952532133019269</v>
      </c>
    </row>
    <row r="6" spans="1:40">
      <c r="A6" s="1" t="s">
        <v>1</v>
      </c>
      <c r="B6" s="1" t="s">
        <v>29</v>
      </c>
      <c r="C6" s="5">
        <v>214.09980981269101</v>
      </c>
      <c r="D6" s="5">
        <v>221.86022210742243</v>
      </c>
      <c r="E6" s="5">
        <v>226.96406250546369</v>
      </c>
      <c r="F6" s="5">
        <v>246.56899207474549</v>
      </c>
      <c r="G6" s="5">
        <v>264.00721035656483</v>
      </c>
      <c r="H6" s="5">
        <v>273.82268038376026</v>
      </c>
      <c r="I6" s="5">
        <v>304.07100507593424</v>
      </c>
      <c r="J6" s="5">
        <v>310.41636083414414</v>
      </c>
      <c r="L6" s="1" t="s">
        <v>1</v>
      </c>
      <c r="M6" s="5">
        <f t="shared" si="0"/>
        <v>214.09980981269101</v>
      </c>
      <c r="N6" s="5">
        <f t="shared" si="0"/>
        <v>221.86022210742243</v>
      </c>
      <c r="O6" s="5">
        <f t="shared" si="0"/>
        <v>226.96406250546369</v>
      </c>
      <c r="P6" s="5">
        <f t="shared" si="0"/>
        <v>246.56899207474549</v>
      </c>
      <c r="Q6" s="5">
        <f t="shared" si="0"/>
        <v>264.00721035656483</v>
      </c>
      <c r="R6" s="5">
        <f t="shared" si="0"/>
        <v>264.00721035656483</v>
      </c>
      <c r="S6" s="5">
        <f t="shared" si="0"/>
        <v>264.00721035656483</v>
      </c>
      <c r="T6" s="5">
        <f t="shared" si="0"/>
        <v>264.00721035656483</v>
      </c>
      <c r="V6" s="1" t="s">
        <v>1</v>
      </c>
      <c r="W6" s="5">
        <f t="shared" ref="W6:W16" si="10">IF(ISNUMBER(M6),IF(ABS($X$2)&gt;1,SQRT(M6),M6),"")</f>
        <v>214.09980981269101</v>
      </c>
      <c r="X6" s="5">
        <f t="shared" si="1"/>
        <v>221.86022210742243</v>
      </c>
      <c r="Y6" s="5">
        <f t="shared" si="1"/>
        <v>226.96406250546369</v>
      </c>
      <c r="Z6" s="5">
        <f t="shared" si="1"/>
        <v>246.56899207474549</v>
      </c>
      <c r="AA6" s="5">
        <f t="shared" si="1"/>
        <v>264.00721035656483</v>
      </c>
      <c r="AB6" s="5">
        <f t="shared" si="1"/>
        <v>264.00721035656483</v>
      </c>
      <c r="AC6" s="5">
        <f t="shared" si="1"/>
        <v>264.00721035656483</v>
      </c>
      <c r="AD6" s="5">
        <f t="shared" si="1"/>
        <v>264.00721035656483</v>
      </c>
      <c r="AF6" s="1" t="s">
        <v>1</v>
      </c>
      <c r="AG6" s="5">
        <f t="shared" si="2"/>
        <v>0.80893394945092745</v>
      </c>
      <c r="AH6" s="5">
        <f t="shared" si="3"/>
        <v>0.83864399869469253</v>
      </c>
      <c r="AI6" s="5">
        <f t="shared" si="4"/>
        <v>0.85818359837048153</v>
      </c>
      <c r="AJ6" s="5">
        <f t="shared" si="5"/>
        <v>0.93323933005104509</v>
      </c>
      <c r="AK6" s="5">
        <f t="shared" si="6"/>
        <v>1</v>
      </c>
      <c r="AL6" s="5">
        <f t="shared" si="7"/>
        <v>1</v>
      </c>
      <c r="AM6" s="5">
        <f t="shared" si="8"/>
        <v>1</v>
      </c>
      <c r="AN6" s="5">
        <f t="shared" si="9"/>
        <v>1</v>
      </c>
    </row>
    <row r="7" spans="1:40">
      <c r="A7" s="1" t="s">
        <v>2</v>
      </c>
      <c r="B7" s="1" t="s">
        <v>30</v>
      </c>
      <c r="C7" s="5">
        <v>10.887565393927005</v>
      </c>
      <c r="D7" s="5">
        <v>11.703591505924855</v>
      </c>
      <c r="E7" s="5">
        <v>12.436154996025035</v>
      </c>
      <c r="F7" s="5">
        <v>12.694691266630997</v>
      </c>
      <c r="G7" s="5">
        <v>14.146563821840216</v>
      </c>
      <c r="H7" s="5">
        <v>14.503065681663974</v>
      </c>
      <c r="I7" s="5">
        <v>17.086103364962486</v>
      </c>
      <c r="J7" s="5">
        <v>16.04563338943364</v>
      </c>
      <c r="L7" s="1" t="s">
        <v>2</v>
      </c>
      <c r="M7" s="5">
        <f t="shared" si="0"/>
        <v>10.887565393927005</v>
      </c>
      <c r="N7" s="5">
        <f t="shared" si="0"/>
        <v>11.703591505924855</v>
      </c>
      <c r="O7" s="5">
        <f t="shared" si="0"/>
        <v>12.436154996025035</v>
      </c>
      <c r="P7" s="5">
        <f t="shared" si="0"/>
        <v>12.694691266630997</v>
      </c>
      <c r="Q7" s="5">
        <f t="shared" si="0"/>
        <v>14.146563821840216</v>
      </c>
      <c r="R7" s="5">
        <f t="shared" si="0"/>
        <v>14.503065681663974</v>
      </c>
      <c r="S7" s="5">
        <f t="shared" si="0"/>
        <v>17.086103364962486</v>
      </c>
      <c r="T7" s="5">
        <f t="shared" si="0"/>
        <v>16.04563338943364</v>
      </c>
      <c r="V7" s="1" t="s">
        <v>2</v>
      </c>
      <c r="W7" s="5">
        <f t="shared" si="10"/>
        <v>10.887565393927005</v>
      </c>
      <c r="X7" s="5">
        <f t="shared" si="1"/>
        <v>11.703591505924855</v>
      </c>
      <c r="Y7" s="5">
        <f t="shared" si="1"/>
        <v>12.436154996025035</v>
      </c>
      <c r="Z7" s="5">
        <f t="shared" si="1"/>
        <v>12.694691266630997</v>
      </c>
      <c r="AA7" s="5">
        <f t="shared" si="1"/>
        <v>14.146563821840216</v>
      </c>
      <c r="AB7" s="5">
        <f t="shared" si="1"/>
        <v>14.503065681663974</v>
      </c>
      <c r="AC7" s="5">
        <f t="shared" si="1"/>
        <v>17.086103364962486</v>
      </c>
      <c r="AD7" s="5">
        <f t="shared" si="1"/>
        <v>16.04563338943364</v>
      </c>
      <c r="AF7" s="1" t="s">
        <v>2</v>
      </c>
      <c r="AG7" s="5">
        <f t="shared" si="2"/>
        <v>3.0953919612004454E-2</v>
      </c>
      <c r="AH7" s="5">
        <f t="shared" si="3"/>
        <v>3.4078003107943677E-2</v>
      </c>
      <c r="AI7" s="5">
        <f t="shared" si="4"/>
        <v>3.6882557368525519E-2</v>
      </c>
      <c r="AJ7" s="5">
        <f t="shared" si="5"/>
        <v>3.7872340519121424E-2</v>
      </c>
      <c r="AK7" s="5">
        <f t="shared" si="6"/>
        <v>4.3430705651373684E-2</v>
      </c>
      <c r="AL7" s="5">
        <f t="shared" si="7"/>
        <v>4.479554135965795E-2</v>
      </c>
      <c r="AM7" s="5">
        <f t="shared" si="8"/>
        <v>5.4684471722468722E-2</v>
      </c>
      <c r="AN7" s="5">
        <f t="shared" si="9"/>
        <v>5.0701124828566244E-2</v>
      </c>
    </row>
    <row r="8" spans="1:40">
      <c r="A8" s="1" t="s">
        <v>3</v>
      </c>
      <c r="B8" s="1" t="s">
        <v>31</v>
      </c>
      <c r="C8" s="5">
        <v>192.08519373267859</v>
      </c>
      <c r="D8" s="5">
        <v>203.40914840468378</v>
      </c>
      <c r="E8" s="5">
        <v>208.78234306654909</v>
      </c>
      <c r="F8" s="5">
        <v>223.20197628582198</v>
      </c>
      <c r="G8" s="5">
        <v>227.43936833981229</v>
      </c>
      <c r="H8" s="5">
        <v>234.42837701740643</v>
      </c>
      <c r="I8" s="5">
        <v>251.47656854391562</v>
      </c>
      <c r="J8" s="5">
        <v>257.83015620831276</v>
      </c>
      <c r="L8" s="1" t="s">
        <v>3</v>
      </c>
      <c r="M8" s="5">
        <f t="shared" si="0"/>
        <v>192.08519373267859</v>
      </c>
      <c r="N8" s="5">
        <f t="shared" si="0"/>
        <v>203.40914840468378</v>
      </c>
      <c r="O8" s="5">
        <f t="shared" si="0"/>
        <v>208.78234306654909</v>
      </c>
      <c r="P8" s="5">
        <f t="shared" si="0"/>
        <v>223.20197628582198</v>
      </c>
      <c r="Q8" s="5">
        <f t="shared" si="0"/>
        <v>227.43936833981229</v>
      </c>
      <c r="R8" s="5">
        <f t="shared" si="0"/>
        <v>234.42837701740643</v>
      </c>
      <c r="S8" s="5">
        <f t="shared" si="0"/>
        <v>251.47656854391562</v>
      </c>
      <c r="T8" s="5">
        <f t="shared" si="0"/>
        <v>257.83015620831276</v>
      </c>
      <c r="V8" s="1" t="s">
        <v>3</v>
      </c>
      <c r="W8" s="5">
        <f t="shared" si="10"/>
        <v>192.08519373267859</v>
      </c>
      <c r="X8" s="5">
        <f t="shared" si="1"/>
        <v>203.40914840468378</v>
      </c>
      <c r="Y8" s="5">
        <f t="shared" si="1"/>
        <v>208.78234306654909</v>
      </c>
      <c r="Z8" s="5">
        <f t="shared" si="1"/>
        <v>223.20197628582198</v>
      </c>
      <c r="AA8" s="5">
        <f t="shared" si="1"/>
        <v>227.43936833981229</v>
      </c>
      <c r="AB8" s="5">
        <f t="shared" si="1"/>
        <v>234.42837701740643</v>
      </c>
      <c r="AC8" s="5">
        <f t="shared" si="1"/>
        <v>251.47656854391562</v>
      </c>
      <c r="AD8" s="5">
        <f t="shared" si="1"/>
        <v>257.83015620831276</v>
      </c>
      <c r="AF8" s="1" t="s">
        <v>3</v>
      </c>
      <c r="AG8" s="5">
        <f t="shared" si="2"/>
        <v>0.7246529469758668</v>
      </c>
      <c r="AH8" s="5">
        <f t="shared" si="3"/>
        <v>0.7680057017216223</v>
      </c>
      <c r="AI8" s="5">
        <f t="shared" si="4"/>
        <v>0.78857650027426274</v>
      </c>
      <c r="AJ8" s="5">
        <f t="shared" si="5"/>
        <v>0.8437807854012882</v>
      </c>
      <c r="AK8" s="5">
        <f t="shared" si="6"/>
        <v>0.86000326454387965</v>
      </c>
      <c r="AL8" s="5">
        <f t="shared" si="7"/>
        <v>0.88676006355021519</v>
      </c>
      <c r="AM8" s="5">
        <f t="shared" si="8"/>
        <v>0.95202755070596756</v>
      </c>
      <c r="AN8" s="5">
        <f t="shared" si="9"/>
        <v>0.97635169679701617</v>
      </c>
    </row>
    <row r="9" spans="1:40">
      <c r="A9" s="1" t="s">
        <v>4</v>
      </c>
      <c r="B9" s="1" t="s">
        <v>32</v>
      </c>
      <c r="C9" s="5">
        <v>20.593030020384862</v>
      </c>
      <c r="D9" s="5">
        <v>25.879403417817603</v>
      </c>
      <c r="E9" s="5">
        <v>24.770563337595505</v>
      </c>
      <c r="F9" s="5">
        <v>30.158089346013277</v>
      </c>
      <c r="G9" s="5">
        <v>29.044903262877121</v>
      </c>
      <c r="H9" s="5">
        <v>35.854337092425695</v>
      </c>
      <c r="I9" s="5">
        <v>39.962686444656761</v>
      </c>
      <c r="J9" s="5">
        <v>38.7827868448787</v>
      </c>
      <c r="L9" s="1" t="s">
        <v>4</v>
      </c>
      <c r="M9" s="5">
        <f t="shared" si="0"/>
        <v>20.593030020384862</v>
      </c>
      <c r="N9" s="5">
        <f t="shared" si="0"/>
        <v>25.879403417817603</v>
      </c>
      <c r="O9" s="5">
        <f t="shared" si="0"/>
        <v>24.770563337595505</v>
      </c>
      <c r="P9" s="5">
        <f t="shared" si="0"/>
        <v>30.158089346013277</v>
      </c>
      <c r="Q9" s="5">
        <f t="shared" si="0"/>
        <v>29.044903262877121</v>
      </c>
      <c r="R9" s="5">
        <f t="shared" si="0"/>
        <v>35.854337092425695</v>
      </c>
      <c r="S9" s="5">
        <f t="shared" si="0"/>
        <v>39.962686444656761</v>
      </c>
      <c r="T9" s="5">
        <f t="shared" si="0"/>
        <v>38.7827868448787</v>
      </c>
      <c r="V9" s="1" t="s">
        <v>4</v>
      </c>
      <c r="W9" s="5">
        <f t="shared" si="10"/>
        <v>20.593030020384862</v>
      </c>
      <c r="X9" s="5">
        <f t="shared" si="1"/>
        <v>25.879403417817603</v>
      </c>
      <c r="Y9" s="5">
        <f t="shared" si="1"/>
        <v>24.770563337595505</v>
      </c>
      <c r="Z9" s="5">
        <f t="shared" si="1"/>
        <v>30.158089346013277</v>
      </c>
      <c r="AA9" s="5">
        <f t="shared" si="1"/>
        <v>29.044903262877121</v>
      </c>
      <c r="AB9" s="5">
        <f t="shared" si="1"/>
        <v>35.854337092425695</v>
      </c>
      <c r="AC9" s="5">
        <f t="shared" si="1"/>
        <v>39.962686444656761</v>
      </c>
      <c r="AD9" s="5">
        <f t="shared" si="1"/>
        <v>38.7827868448787</v>
      </c>
      <c r="AF9" s="1" t="s">
        <v>4</v>
      </c>
      <c r="AG9" s="5">
        <f t="shared" si="2"/>
        <v>6.8110428961571434E-2</v>
      </c>
      <c r="AH9" s="5">
        <f t="shared" si="3"/>
        <v>8.8348840014201194E-2</v>
      </c>
      <c r="AI9" s="5">
        <f t="shared" si="4"/>
        <v>8.4103744246644546E-2</v>
      </c>
      <c r="AJ9" s="5">
        <f t="shared" si="5"/>
        <v>0.10472940908674909</v>
      </c>
      <c r="AK9" s="5">
        <f t="shared" si="6"/>
        <v>0.10046767503301815</v>
      </c>
      <c r="AL9" s="5">
        <f t="shared" si="7"/>
        <v>0.12653698768221799</v>
      </c>
      <c r="AM9" s="5">
        <f t="shared" si="8"/>
        <v>0.14226543830181224</v>
      </c>
      <c r="AN9" s="5">
        <f t="shared" si="9"/>
        <v>0.13774829747465492</v>
      </c>
    </row>
    <row r="10" spans="1:40">
      <c r="A10" s="1" t="s">
        <v>5</v>
      </c>
      <c r="B10" s="1" t="s">
        <v>33</v>
      </c>
      <c r="C10" s="5">
        <v>21.615236328323164</v>
      </c>
      <c r="D10" s="5">
        <v>24.18953876306934</v>
      </c>
      <c r="E10" s="5">
        <v>26.364850685603578</v>
      </c>
      <c r="F10" s="5">
        <v>32.346944594941398</v>
      </c>
      <c r="G10" s="5">
        <v>39.696109735783111</v>
      </c>
      <c r="H10" s="5">
        <v>45.549571256466585</v>
      </c>
      <c r="I10" s="5">
        <v>54.915177433515531</v>
      </c>
      <c r="J10" s="5">
        <v>68.526438018635474</v>
      </c>
      <c r="L10" s="1" t="s">
        <v>5</v>
      </c>
      <c r="M10" s="5">
        <f t="shared" si="0"/>
        <v>21.615236328323164</v>
      </c>
      <c r="N10" s="5">
        <f t="shared" si="0"/>
        <v>24.18953876306934</v>
      </c>
      <c r="O10" s="5">
        <f t="shared" si="0"/>
        <v>26.364850685603578</v>
      </c>
      <c r="P10" s="5">
        <f t="shared" si="0"/>
        <v>32.346944594941398</v>
      </c>
      <c r="Q10" s="5">
        <f t="shared" si="0"/>
        <v>39.696109735783111</v>
      </c>
      <c r="R10" s="5">
        <f t="shared" si="0"/>
        <v>45.549571256466585</v>
      </c>
      <c r="S10" s="5">
        <f t="shared" si="0"/>
        <v>54.915177433515531</v>
      </c>
      <c r="T10" s="5">
        <f t="shared" si="0"/>
        <v>68.526438018635474</v>
      </c>
      <c r="V10" s="1" t="s">
        <v>5</v>
      </c>
      <c r="W10" s="5">
        <f t="shared" si="10"/>
        <v>21.615236328323164</v>
      </c>
      <c r="X10" s="5">
        <f t="shared" si="1"/>
        <v>24.18953876306934</v>
      </c>
      <c r="Y10" s="5">
        <f t="shared" si="1"/>
        <v>26.364850685603578</v>
      </c>
      <c r="Z10" s="5">
        <f t="shared" si="1"/>
        <v>32.346944594941398</v>
      </c>
      <c r="AA10" s="5">
        <f t="shared" si="1"/>
        <v>39.696109735783111</v>
      </c>
      <c r="AB10" s="5">
        <f t="shared" si="1"/>
        <v>45.549571256466585</v>
      </c>
      <c r="AC10" s="5">
        <f t="shared" si="1"/>
        <v>54.915177433515531</v>
      </c>
      <c r="AD10" s="5">
        <f t="shared" si="1"/>
        <v>68.526438018635474</v>
      </c>
      <c r="AF10" s="1" t="s">
        <v>5</v>
      </c>
      <c r="AG10" s="5">
        <f t="shared" si="2"/>
        <v>7.2023855026157255E-2</v>
      </c>
      <c r="AH10" s="5">
        <f t="shared" si="3"/>
        <v>8.1879343265690296E-2</v>
      </c>
      <c r="AI10" s="5">
        <f t="shared" si="4"/>
        <v>9.0207331764821722E-2</v>
      </c>
      <c r="AJ10" s="5">
        <f t="shared" si="5"/>
        <v>0.1131092470081541</v>
      </c>
      <c r="AK10" s="5">
        <f t="shared" si="6"/>
        <v>0.1412448730474051</v>
      </c>
      <c r="AL10" s="5">
        <f t="shared" si="7"/>
        <v>0.16365433061502116</v>
      </c>
      <c r="AM10" s="5">
        <f t="shared" si="8"/>
        <v>0.19950972207492351</v>
      </c>
      <c r="AN10" s="5">
        <f t="shared" si="9"/>
        <v>0.25161922436620959</v>
      </c>
    </row>
    <row r="11" spans="1:40">
      <c r="A11" s="1" t="s">
        <v>6</v>
      </c>
      <c r="B11" s="1" t="s">
        <v>34</v>
      </c>
      <c r="C11" s="5">
        <v>2.802247986466329</v>
      </c>
      <c r="D11" s="5">
        <v>3.152461855323605</v>
      </c>
      <c r="E11" s="5">
        <v>3.2019006293093475</v>
      </c>
      <c r="F11" s="5">
        <v>3.4725993568930065</v>
      </c>
      <c r="G11" s="5">
        <v>3.6996279513290338</v>
      </c>
      <c r="H11" s="5">
        <v>4.2008407887592911</v>
      </c>
      <c r="I11" s="5">
        <v>5.2011850415236793</v>
      </c>
      <c r="J11" s="5">
        <v>6.1034531746660194</v>
      </c>
      <c r="L11" s="1" t="s">
        <v>6</v>
      </c>
      <c r="M11" s="5">
        <f t="shared" si="0"/>
        <v>2.802247986466329</v>
      </c>
      <c r="N11" s="5">
        <f t="shared" si="0"/>
        <v>3.152461855323605</v>
      </c>
      <c r="O11" s="5">
        <f t="shared" si="0"/>
        <v>3.2019006293093475</v>
      </c>
      <c r="P11" s="5">
        <f t="shared" si="0"/>
        <v>3.4725993568930065</v>
      </c>
      <c r="Q11" s="5">
        <f t="shared" si="0"/>
        <v>3.6996279513290338</v>
      </c>
      <c r="R11" s="5">
        <f t="shared" si="0"/>
        <v>4.2008407887592911</v>
      </c>
      <c r="S11" s="5">
        <f t="shared" si="0"/>
        <v>5.2011850415236793</v>
      </c>
      <c r="T11" s="5">
        <f t="shared" si="0"/>
        <v>6.1034531746660194</v>
      </c>
      <c r="V11" s="1" t="s">
        <v>6</v>
      </c>
      <c r="W11" s="5">
        <f t="shared" si="10"/>
        <v>2.802247986466329</v>
      </c>
      <c r="X11" s="5">
        <f t="shared" si="1"/>
        <v>3.152461855323605</v>
      </c>
      <c r="Y11" s="5">
        <f t="shared" si="1"/>
        <v>3.2019006293093475</v>
      </c>
      <c r="Z11" s="5">
        <f t="shared" si="1"/>
        <v>3.4725993568930065</v>
      </c>
      <c r="AA11" s="5">
        <f t="shared" si="1"/>
        <v>3.6996279513290338</v>
      </c>
      <c r="AB11" s="5">
        <f t="shared" si="1"/>
        <v>4.2008407887592911</v>
      </c>
      <c r="AC11" s="5">
        <f t="shared" si="1"/>
        <v>5.2011850415236793</v>
      </c>
      <c r="AD11" s="5">
        <f t="shared" si="1"/>
        <v>6.1034531746660194</v>
      </c>
      <c r="AF11" s="1" t="s">
        <v>6</v>
      </c>
      <c r="AG11" s="5">
        <f t="shared" si="2"/>
        <v>0</v>
      </c>
      <c r="AH11" s="5">
        <f t="shared" si="3"/>
        <v>1.340762693325335E-3</v>
      </c>
      <c r="AI11" s="5">
        <f t="shared" si="4"/>
        <v>1.5300346487167997E-3</v>
      </c>
      <c r="AJ11" s="5">
        <f t="shared" si="5"/>
        <v>2.5663806856657794E-3</v>
      </c>
      <c r="AK11" s="5">
        <f t="shared" si="6"/>
        <v>3.435539496340873E-3</v>
      </c>
      <c r="AL11" s="5">
        <f t="shared" si="7"/>
        <v>5.354388330154735E-3</v>
      </c>
      <c r="AM11" s="5">
        <f t="shared" si="8"/>
        <v>9.1841174581450812E-3</v>
      </c>
      <c r="AN11" s="5">
        <f t="shared" si="9"/>
        <v>1.2638370872610945E-2</v>
      </c>
    </row>
    <row r="12" spans="1:40">
      <c r="A12" s="1" t="s">
        <v>8</v>
      </c>
      <c r="B12" s="1" t="s">
        <v>35</v>
      </c>
      <c r="C12" s="5">
        <v>100.3688817926554</v>
      </c>
      <c r="D12" s="5">
        <v>103.96927822720262</v>
      </c>
      <c r="E12" s="5">
        <v>105.00740320700626</v>
      </c>
      <c r="F12" s="5">
        <v>111.85938128395802</v>
      </c>
      <c r="G12" s="5">
        <v>116.39935877693809</v>
      </c>
      <c r="H12" s="5">
        <v>116.11661558200869</v>
      </c>
      <c r="I12" s="5">
        <v>121.52933166593456</v>
      </c>
      <c r="J12" s="5">
        <v>117.66241696188558</v>
      </c>
      <c r="L12" s="1" t="s">
        <v>8</v>
      </c>
      <c r="M12" s="5">
        <f t="shared" ref="M12:T12" si="11">IF(ISNUMBER(C12),IF(C12&gt;$M$2,$M$2,IF(C12&lt;$O$2,$O$2,C12)),":")</f>
        <v>100.3688817926554</v>
      </c>
      <c r="N12" s="5">
        <f t="shared" si="11"/>
        <v>103.96927822720262</v>
      </c>
      <c r="O12" s="5">
        <f t="shared" si="11"/>
        <v>105.00740320700626</v>
      </c>
      <c r="P12" s="5">
        <f t="shared" si="11"/>
        <v>111.85938128395802</v>
      </c>
      <c r="Q12" s="5">
        <f t="shared" si="11"/>
        <v>116.39935877693809</v>
      </c>
      <c r="R12" s="5">
        <f t="shared" si="11"/>
        <v>116.11661558200869</v>
      </c>
      <c r="S12" s="5">
        <f t="shared" si="11"/>
        <v>121.52933166593456</v>
      </c>
      <c r="T12" s="5">
        <f t="shared" si="11"/>
        <v>117.66241696188558</v>
      </c>
      <c r="V12" s="1" t="s">
        <v>8</v>
      </c>
      <c r="W12" s="5">
        <f t="shared" ref="W12:AD12" si="12">IF(ISNUMBER(M12),IF(ABS($X$2)&gt;1,SQRT(M12),M12),"")</f>
        <v>100.3688817926554</v>
      </c>
      <c r="X12" s="5">
        <f t="shared" si="12"/>
        <v>103.96927822720262</v>
      </c>
      <c r="Y12" s="5">
        <f t="shared" si="12"/>
        <v>105.00740320700626</v>
      </c>
      <c r="Z12" s="5">
        <f t="shared" si="12"/>
        <v>111.85938128395802</v>
      </c>
      <c r="AA12" s="5">
        <f t="shared" si="12"/>
        <v>116.39935877693809</v>
      </c>
      <c r="AB12" s="5">
        <f t="shared" si="12"/>
        <v>116.11661558200869</v>
      </c>
      <c r="AC12" s="5">
        <f t="shared" si="12"/>
        <v>121.52933166593456</v>
      </c>
      <c r="AD12" s="5">
        <f t="shared" si="12"/>
        <v>117.66241696188558</v>
      </c>
      <c r="AF12" s="1" t="s">
        <v>8</v>
      </c>
      <c r="AG12" s="5">
        <f t="shared" si="2"/>
        <v>0.37352519232750242</v>
      </c>
      <c r="AH12" s="5">
        <f t="shared" si="3"/>
        <v>0.38730899031463967</v>
      </c>
      <c r="AI12" s="5">
        <f t="shared" si="4"/>
        <v>0.39128335960067467</v>
      </c>
      <c r="AJ12" s="5">
        <f t="shared" si="5"/>
        <v>0.41751554912256916</v>
      </c>
      <c r="AK12" s="5">
        <f t="shared" si="6"/>
        <v>0.43489644974476882</v>
      </c>
      <c r="AL12" s="5">
        <f t="shared" si="7"/>
        <v>0.4338139925342937</v>
      </c>
      <c r="AM12" s="5">
        <f t="shared" si="8"/>
        <v>0.45453609534127121</v>
      </c>
      <c r="AN12" s="5">
        <f t="shared" si="9"/>
        <v>0.43973195582967189</v>
      </c>
    </row>
    <row r="13" spans="1:40">
      <c r="A13" s="1" t="s">
        <v>7</v>
      </c>
      <c r="B13" s="1" t="s">
        <v>36</v>
      </c>
      <c r="C13" s="5">
        <v>119.08274647428331</v>
      </c>
      <c r="D13" s="5">
        <v>120.91498731407906</v>
      </c>
      <c r="E13" s="5">
        <v>121.56868540191194</v>
      </c>
      <c r="F13" s="5">
        <v>129.0877680122023</v>
      </c>
      <c r="G13" s="5">
        <v>137.66105483758835</v>
      </c>
      <c r="H13" s="5">
        <v>144.97579579413545</v>
      </c>
      <c r="I13" s="5">
        <v>157.81272719640879</v>
      </c>
      <c r="J13" s="5">
        <v>166.72182188628688</v>
      </c>
      <c r="L13" s="1" t="s">
        <v>7</v>
      </c>
      <c r="M13" s="5">
        <f t="shared" si="0"/>
        <v>119.08274647428331</v>
      </c>
      <c r="N13" s="5">
        <f t="shared" si="0"/>
        <v>120.91498731407906</v>
      </c>
      <c r="O13" s="5">
        <f t="shared" si="0"/>
        <v>121.56868540191194</v>
      </c>
      <c r="P13" s="5">
        <f t="shared" si="0"/>
        <v>129.0877680122023</v>
      </c>
      <c r="Q13" s="5">
        <f t="shared" si="0"/>
        <v>137.66105483758835</v>
      </c>
      <c r="R13" s="5">
        <f t="shared" si="0"/>
        <v>144.97579579413545</v>
      </c>
      <c r="S13" s="5">
        <f t="shared" si="0"/>
        <v>157.81272719640879</v>
      </c>
      <c r="T13" s="5">
        <f t="shared" si="0"/>
        <v>166.72182188628688</v>
      </c>
      <c r="V13" s="1" t="s">
        <v>7</v>
      </c>
      <c r="W13" s="5">
        <f t="shared" si="10"/>
        <v>119.08274647428331</v>
      </c>
      <c r="X13" s="5">
        <f t="shared" si="1"/>
        <v>120.91498731407906</v>
      </c>
      <c r="Y13" s="5">
        <f t="shared" si="1"/>
        <v>121.56868540191194</v>
      </c>
      <c r="Z13" s="5">
        <f t="shared" si="1"/>
        <v>129.0877680122023</v>
      </c>
      <c r="AA13" s="5">
        <f t="shared" si="1"/>
        <v>137.66105483758835</v>
      </c>
      <c r="AB13" s="5">
        <f t="shared" si="1"/>
        <v>144.97579579413545</v>
      </c>
      <c r="AC13" s="5">
        <f t="shared" si="1"/>
        <v>157.81272719640879</v>
      </c>
      <c r="AD13" s="5">
        <f t="shared" si="1"/>
        <v>166.72182188628688</v>
      </c>
      <c r="AF13" s="1" t="s">
        <v>7</v>
      </c>
      <c r="AG13" s="5">
        <f t="shared" si="2"/>
        <v>0.44516956122395718</v>
      </c>
      <c r="AH13" s="5">
        <f t="shared" si="3"/>
        <v>0.4521841325520457</v>
      </c>
      <c r="AI13" s="5">
        <f t="shared" si="4"/>
        <v>0.45468675762433153</v>
      </c>
      <c r="AJ13" s="5">
        <f t="shared" si="5"/>
        <v>0.48347289760446199</v>
      </c>
      <c r="AK13" s="5">
        <f t="shared" si="6"/>
        <v>0.51629496479489556</v>
      </c>
      <c r="AL13" s="5">
        <f t="shared" si="7"/>
        <v>0.54429880090189464</v>
      </c>
      <c r="AM13" s="5">
        <f t="shared" si="8"/>
        <v>0.59344385268726163</v>
      </c>
      <c r="AN13" s="5">
        <f t="shared" si="9"/>
        <v>0.62755153046275081</v>
      </c>
    </row>
    <row r="14" spans="1:40">
      <c r="A14" s="1" t="s">
        <v>11</v>
      </c>
      <c r="B14" s="1" t="s">
        <v>37</v>
      </c>
      <c r="C14" s="5">
        <v>6.0674209317050014</v>
      </c>
      <c r="D14" s="5">
        <v>6.7232162391824417</v>
      </c>
      <c r="E14" s="5">
        <v>6.9196119696522427</v>
      </c>
      <c r="F14" s="5">
        <v>7.3943347348890303</v>
      </c>
      <c r="G14" s="5">
        <v>8.08248380179508</v>
      </c>
      <c r="H14" s="5">
        <v>8.4842413193790502</v>
      </c>
      <c r="I14" s="5">
        <v>9.0604060586714326</v>
      </c>
      <c r="J14" s="5">
        <v>9.0525137188990712</v>
      </c>
      <c r="L14" s="1" t="s">
        <v>11</v>
      </c>
      <c r="M14" s="5">
        <f t="shared" si="0"/>
        <v>6.0674209317050014</v>
      </c>
      <c r="N14" s="5">
        <f t="shared" si="0"/>
        <v>6.7232162391824417</v>
      </c>
      <c r="O14" s="5">
        <f t="shared" si="0"/>
        <v>6.9196119696522427</v>
      </c>
      <c r="P14" s="5">
        <f t="shared" si="0"/>
        <v>7.3943347348890303</v>
      </c>
      <c r="Q14" s="5">
        <f t="shared" si="0"/>
        <v>8.08248380179508</v>
      </c>
      <c r="R14" s="5">
        <f t="shared" si="0"/>
        <v>8.4842413193790502</v>
      </c>
      <c r="S14" s="5">
        <f t="shared" si="0"/>
        <v>9.0604060586714326</v>
      </c>
      <c r="T14" s="5">
        <f t="shared" si="0"/>
        <v>9.0525137188990712</v>
      </c>
      <c r="V14" s="1" t="s">
        <v>11</v>
      </c>
      <c r="W14" s="5">
        <f t="shared" si="10"/>
        <v>6.0674209317050014</v>
      </c>
      <c r="X14" s="5">
        <f t="shared" si="1"/>
        <v>6.7232162391824417</v>
      </c>
      <c r="Y14" s="5">
        <f t="shared" si="1"/>
        <v>6.9196119696522427</v>
      </c>
      <c r="Z14" s="5">
        <f t="shared" si="1"/>
        <v>7.3943347348890303</v>
      </c>
      <c r="AA14" s="5">
        <f t="shared" si="1"/>
        <v>8.08248380179508</v>
      </c>
      <c r="AB14" s="5">
        <f t="shared" si="1"/>
        <v>8.4842413193790502</v>
      </c>
      <c r="AC14" s="5">
        <f t="shared" si="1"/>
        <v>9.0604060586714326</v>
      </c>
      <c r="AD14" s="5">
        <f t="shared" si="1"/>
        <v>9.0525137188990712</v>
      </c>
      <c r="AF14" s="1" t="s">
        <v>11</v>
      </c>
      <c r="AG14" s="5">
        <f t="shared" si="2"/>
        <v>1.2500424630571468E-2</v>
      </c>
      <c r="AH14" s="5">
        <f t="shared" si="3"/>
        <v>1.5011078722005806E-2</v>
      </c>
      <c r="AI14" s="5">
        <f t="shared" si="4"/>
        <v>1.576296233358716E-2</v>
      </c>
      <c r="AJ14" s="5">
        <f t="shared" si="5"/>
        <v>1.7580396278674918E-2</v>
      </c>
      <c r="AK14" s="5">
        <f t="shared" si="6"/>
        <v>2.0214913864642595E-2</v>
      </c>
      <c r="AL14" s="5">
        <f t="shared" si="7"/>
        <v>2.1753006839364587E-2</v>
      </c>
      <c r="AM14" s="5">
        <f t="shared" si="8"/>
        <v>2.3958802372743546E-2</v>
      </c>
      <c r="AN14" s="5">
        <f t="shared" si="9"/>
        <v>2.3928587250868567E-2</v>
      </c>
    </row>
    <row r="15" spans="1:40">
      <c r="A15" s="1" t="s">
        <v>9</v>
      </c>
      <c r="B15" s="1" t="s">
        <v>38</v>
      </c>
      <c r="C15" s="5">
        <v>147.35657616984358</v>
      </c>
      <c r="D15" s="5">
        <v>149.27643550888564</v>
      </c>
      <c r="E15" s="5">
        <v>151.14012787219454</v>
      </c>
      <c r="F15" s="5">
        <v>159.71817296667945</v>
      </c>
      <c r="G15" s="5">
        <v>160.33870659372951</v>
      </c>
      <c r="H15" s="5">
        <v>160.16840729448001</v>
      </c>
      <c r="I15" s="5">
        <v>168.05077179143584</v>
      </c>
      <c r="J15" s="5">
        <v>166.64670796974497</v>
      </c>
      <c r="L15" s="1" t="s">
        <v>9</v>
      </c>
      <c r="M15" s="5">
        <f t="shared" si="0"/>
        <v>147.35657616984358</v>
      </c>
      <c r="N15" s="5">
        <f t="shared" si="0"/>
        <v>149.27643550888564</v>
      </c>
      <c r="O15" s="5">
        <f t="shared" si="0"/>
        <v>151.14012787219454</v>
      </c>
      <c r="P15" s="5">
        <f t="shared" si="0"/>
        <v>159.71817296667945</v>
      </c>
      <c r="Q15" s="5">
        <f t="shared" si="0"/>
        <v>160.33870659372951</v>
      </c>
      <c r="R15" s="5">
        <f t="shared" si="0"/>
        <v>160.16840729448001</v>
      </c>
      <c r="S15" s="5">
        <f t="shared" si="0"/>
        <v>168.05077179143584</v>
      </c>
      <c r="T15" s="5">
        <f t="shared" si="0"/>
        <v>166.64670796974497</v>
      </c>
      <c r="V15" s="1" t="s">
        <v>9</v>
      </c>
      <c r="W15" s="5">
        <f t="shared" si="10"/>
        <v>147.35657616984358</v>
      </c>
      <c r="X15" s="5">
        <f t="shared" si="1"/>
        <v>149.27643550888564</v>
      </c>
      <c r="Y15" s="5">
        <f t="shared" si="1"/>
        <v>151.14012787219454</v>
      </c>
      <c r="Z15" s="5">
        <f t="shared" si="1"/>
        <v>159.71817296667945</v>
      </c>
      <c r="AA15" s="5">
        <f t="shared" si="1"/>
        <v>160.33870659372951</v>
      </c>
      <c r="AB15" s="5">
        <f t="shared" si="1"/>
        <v>160.16840729448001</v>
      </c>
      <c r="AC15" s="5">
        <f t="shared" si="1"/>
        <v>168.05077179143584</v>
      </c>
      <c r="AD15" s="5">
        <f t="shared" si="1"/>
        <v>166.64670796974497</v>
      </c>
      <c r="AF15" s="1" t="s">
        <v>9</v>
      </c>
      <c r="AG15" s="5">
        <f t="shared" ref="AG15:AN16" si="13">IF(ISNUMBER(W15),(W15-$AI$2)/($AG$2-$AI$2),":")</f>
        <v>0.55341340712570297</v>
      </c>
      <c r="AH15" s="5">
        <f t="shared" si="13"/>
        <v>0.56076341809648167</v>
      </c>
      <c r="AI15" s="5">
        <f t="shared" si="13"/>
        <v>0.5678983987890317</v>
      </c>
      <c r="AJ15" s="5">
        <f t="shared" si="13"/>
        <v>0.60073868259011343</v>
      </c>
      <c r="AK15" s="5">
        <f t="shared" si="13"/>
        <v>0.60311434046973222</v>
      </c>
      <c r="AL15" s="5">
        <f t="shared" si="13"/>
        <v>0.60246236472737169</v>
      </c>
      <c r="AM15" s="5">
        <f t="shared" si="13"/>
        <v>0.63263929714639433</v>
      </c>
      <c r="AN15" s="5">
        <f t="shared" si="13"/>
        <v>0.62726396350437319</v>
      </c>
    </row>
    <row r="16" spans="1:40">
      <c r="A16" s="1" t="s">
        <v>10</v>
      </c>
      <c r="B16" s="1" t="s">
        <v>39</v>
      </c>
      <c r="C16" s="5">
        <v>16.035362555968067</v>
      </c>
      <c r="D16" s="5">
        <v>18.910971223882257</v>
      </c>
      <c r="E16" s="5">
        <v>19.420489417872417</v>
      </c>
      <c r="F16" s="5">
        <v>19.864095751568701</v>
      </c>
      <c r="G16" s="5">
        <v>20.658647610900569</v>
      </c>
      <c r="H16" s="5">
        <v>21.580925400625052</v>
      </c>
      <c r="I16" s="5">
        <v>25.306329924667786</v>
      </c>
      <c r="J16" s="5">
        <v>25.626236956316948</v>
      </c>
      <c r="L16" s="1" t="s">
        <v>10</v>
      </c>
      <c r="M16" s="5">
        <f t="shared" si="0"/>
        <v>16.035362555968067</v>
      </c>
      <c r="N16" s="5">
        <f t="shared" si="0"/>
        <v>18.910971223882257</v>
      </c>
      <c r="O16" s="5">
        <f t="shared" si="0"/>
        <v>19.420489417872417</v>
      </c>
      <c r="P16" s="5">
        <f t="shared" si="0"/>
        <v>19.864095751568701</v>
      </c>
      <c r="Q16" s="5">
        <f t="shared" si="0"/>
        <v>20.658647610900569</v>
      </c>
      <c r="R16" s="5">
        <f t="shared" si="0"/>
        <v>21.580925400625052</v>
      </c>
      <c r="S16" s="5">
        <f t="shared" si="0"/>
        <v>25.306329924667786</v>
      </c>
      <c r="T16" s="5">
        <f t="shared" si="0"/>
        <v>25.626236956316948</v>
      </c>
      <c r="V16" s="1" t="s">
        <v>10</v>
      </c>
      <c r="W16" s="5">
        <f t="shared" si="10"/>
        <v>16.035362555968067</v>
      </c>
      <c r="X16" s="5">
        <f t="shared" si="1"/>
        <v>18.910971223882257</v>
      </c>
      <c r="Y16" s="5">
        <f t="shared" si="1"/>
        <v>19.420489417872417</v>
      </c>
      <c r="Z16" s="5">
        <f t="shared" si="1"/>
        <v>19.864095751568701</v>
      </c>
      <c r="AA16" s="5">
        <f t="shared" si="1"/>
        <v>20.658647610900569</v>
      </c>
      <c r="AB16" s="5">
        <f t="shared" si="1"/>
        <v>21.580925400625052</v>
      </c>
      <c r="AC16" s="5">
        <f t="shared" si="1"/>
        <v>25.306329924667786</v>
      </c>
      <c r="AD16" s="5">
        <f t="shared" si="1"/>
        <v>25.626236956316948</v>
      </c>
      <c r="AF16" s="1" t="s">
        <v>10</v>
      </c>
      <c r="AG16" s="5">
        <f t="shared" si="13"/>
        <v>5.0661803854828311E-2</v>
      </c>
      <c r="AH16" s="5">
        <f t="shared" si="13"/>
        <v>6.1670816248091224E-2</v>
      </c>
      <c r="AI16" s="5">
        <f t="shared" si="13"/>
        <v>6.3621461401869847E-2</v>
      </c>
      <c r="AJ16" s="5">
        <f t="shared" si="13"/>
        <v>6.5319768852352897E-2</v>
      </c>
      <c r="AK16" s="5">
        <f t="shared" si="13"/>
        <v>6.8361640079156308E-2</v>
      </c>
      <c r="AL16" s="5">
        <f t="shared" si="13"/>
        <v>7.1892498686726397E-2</v>
      </c>
      <c r="AM16" s="5">
        <f t="shared" si="13"/>
        <v>8.6154879042135757E-2</v>
      </c>
      <c r="AN16" s="5">
        <f t="shared" si="13"/>
        <v>8.7379614700855313E-2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C6FED-C744-4603-94A5-B288FB5C37AC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7.8287358785946344</v>
      </c>
      <c r="N2" s="1" t="s">
        <v>22</v>
      </c>
      <c r="O2" s="5" cm="1">
        <f t="array" ref="O2">MIN(IF(C5:J16&gt;AVERAGE(C5:J16)-2*STDEVP(C5:J16),C5:J16))</f>
        <v>9.9137454378908682E-2</v>
      </c>
      <c r="V2" s="1" t="s">
        <v>23</v>
      </c>
      <c r="X2" s="4">
        <f>SKEW(M5:T16)</f>
        <v>1.2955276675045755</v>
      </c>
      <c r="AF2" s="1" t="s">
        <v>12</v>
      </c>
      <c r="AG2" s="5">
        <f>MAX(W5:AD16)</f>
        <v>2.7979878267416809</v>
      </c>
      <c r="AH2" s="1" t="s">
        <v>13</v>
      </c>
      <c r="AI2" s="5">
        <f>MIN(W5:AD16)</f>
        <v>0.31486100803197065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2.9786844934388208</v>
      </c>
      <c r="D5" s="5">
        <v>2.9026742681387869</v>
      </c>
      <c r="E5" s="5">
        <v>2.8271586220369271</v>
      </c>
      <c r="F5" s="5">
        <v>2.7826816453115506</v>
      </c>
      <c r="G5" s="5">
        <v>2.7227800621752625</v>
      </c>
      <c r="H5" s="5">
        <v>2.5785360751341599</v>
      </c>
      <c r="I5" s="5">
        <v>2.4794030671301113</v>
      </c>
      <c r="J5" s="5">
        <v>2.3729396857208718</v>
      </c>
      <c r="L5" s="1" t="s">
        <v>0</v>
      </c>
      <c r="M5" s="5">
        <f t="shared" ref="M5:T16" si="0">IF(ISNUMBER(C5),IF(C5&gt;$M$2,$M$2,IF(C5&lt;$O$2,$O$2,C5)),":")</f>
        <v>2.9786844934388208</v>
      </c>
      <c r="N5" s="5">
        <f t="shared" si="0"/>
        <v>2.9026742681387869</v>
      </c>
      <c r="O5" s="5">
        <f t="shared" si="0"/>
        <v>2.8271586220369271</v>
      </c>
      <c r="P5" s="5">
        <f t="shared" si="0"/>
        <v>2.7826816453115506</v>
      </c>
      <c r="Q5" s="5">
        <f t="shared" si="0"/>
        <v>2.7227800621752625</v>
      </c>
      <c r="R5" s="5">
        <f t="shared" si="0"/>
        <v>2.5785360751341599</v>
      </c>
      <c r="S5" s="5">
        <f t="shared" si="0"/>
        <v>2.4794030671301113</v>
      </c>
      <c r="T5" s="5">
        <f t="shared" si="0"/>
        <v>2.3729396857208718</v>
      </c>
      <c r="V5" s="1" t="s">
        <v>0</v>
      </c>
      <c r="W5" s="5">
        <f>IF(ISNUMBER(M5),IF(ABS($X$2)&gt;1,SQRT(M5),M5),"")</f>
        <v>1.7258865818583853</v>
      </c>
      <c r="X5" s="5">
        <f t="shared" ref="X5:AD16" si="1">IF(ISNUMBER(N5),IF(ABS($X$2)&gt;1,SQRT(N5),N5),"")</f>
        <v>1.7037236478193249</v>
      </c>
      <c r="Y5" s="5">
        <f t="shared" si="1"/>
        <v>1.681415660102203</v>
      </c>
      <c r="Z5" s="5">
        <f t="shared" si="1"/>
        <v>1.6681371782055427</v>
      </c>
      <c r="AA5" s="5">
        <f t="shared" si="1"/>
        <v>1.6500848651433848</v>
      </c>
      <c r="AB5" s="5">
        <f t="shared" si="1"/>
        <v>1.6057820758540555</v>
      </c>
      <c r="AC5" s="5">
        <f t="shared" si="1"/>
        <v>1.5746120370205834</v>
      </c>
      <c r="AD5" s="5">
        <f t="shared" si="1"/>
        <v>1.540434901487522</v>
      </c>
      <c r="AF5" s="1" t="s">
        <v>0</v>
      </c>
      <c r="AG5" s="5">
        <f t="shared" ref="AG5:AG14" si="2">IF(ISNUMBER(W5),(W5-$AI$2)/($AG$2-$AI$2),":")</f>
        <v>0.56824547308446205</v>
      </c>
      <c r="AH5" s="5">
        <f t="shared" ref="AH5:AH14" si="3">IF(ISNUMBER(X5),(X5-$AI$2)/($AG$2-$AI$2),":")</f>
        <v>0.55932005941969543</v>
      </c>
      <c r="AI5" s="5">
        <f t="shared" ref="AI5:AI14" si="4">IF(ISNUMBER(Y5),(Y5-$AI$2)/($AG$2-$AI$2),":")</f>
        <v>0.55033623001998966</v>
      </c>
      <c r="AJ5" s="5">
        <f t="shared" ref="AJ5:AJ14" si="5">IF(ISNUMBER(Z5),(Z5-$AI$2)/($AG$2-$AI$2),":")</f>
        <v>0.54498874563191479</v>
      </c>
      <c r="AK5" s="5">
        <f t="shared" ref="AK5:AK14" si="6">IF(ISNUMBER(AA5),(AA5-$AI$2)/($AG$2-$AI$2),":")</f>
        <v>0.53771875324725749</v>
      </c>
      <c r="AL5" s="5">
        <f t="shared" ref="AL5:AL14" si="7">IF(ISNUMBER(AB5),(AB5-$AI$2)/($AG$2-$AI$2),":")</f>
        <v>0.51987722016263238</v>
      </c>
      <c r="AM5" s="5">
        <f t="shared" ref="AM5:AM14" si="8">IF(ISNUMBER(AC5),(AC5-$AI$2)/($AG$2-$AI$2),":")</f>
        <v>0.50732448278385089</v>
      </c>
      <c r="AN5" s="5">
        <f t="shared" ref="AN5:AN14" si="9">IF(ISNUMBER(AD5),(AD5-$AI$2)/($AG$2-$AI$2),":")</f>
        <v>0.49356073327434308</v>
      </c>
    </row>
    <row r="6" spans="1:40">
      <c r="A6" s="1" t="s">
        <v>1</v>
      </c>
      <c r="B6" s="1" t="s">
        <v>29</v>
      </c>
      <c r="C6" s="5">
        <v>1.9061352264652571</v>
      </c>
      <c r="D6" s="5">
        <v>1.7840173937198034</v>
      </c>
      <c r="E6" s="5">
        <v>1.6936579830037526</v>
      </c>
      <c r="F6" s="5">
        <v>1.6794320641446217</v>
      </c>
      <c r="G6" s="5">
        <v>1.7265703493998357</v>
      </c>
      <c r="H6" s="5">
        <v>1.7038163715498527</v>
      </c>
      <c r="I6" s="5">
        <v>1.5783650681326429</v>
      </c>
      <c r="J6" s="5">
        <v>1.5012978736498002</v>
      </c>
      <c r="L6" s="1" t="s">
        <v>1</v>
      </c>
      <c r="M6" s="5">
        <f t="shared" si="0"/>
        <v>1.9061352264652571</v>
      </c>
      <c r="N6" s="5">
        <f t="shared" si="0"/>
        <v>1.7840173937198034</v>
      </c>
      <c r="O6" s="5">
        <f t="shared" si="0"/>
        <v>1.6936579830037526</v>
      </c>
      <c r="P6" s="5">
        <f t="shared" si="0"/>
        <v>1.6794320641446217</v>
      </c>
      <c r="Q6" s="5">
        <f t="shared" si="0"/>
        <v>1.7265703493998357</v>
      </c>
      <c r="R6" s="5">
        <f t="shared" si="0"/>
        <v>1.7038163715498527</v>
      </c>
      <c r="S6" s="5">
        <f t="shared" si="0"/>
        <v>1.5783650681326429</v>
      </c>
      <c r="T6" s="5">
        <f t="shared" si="0"/>
        <v>1.5012978736498002</v>
      </c>
      <c r="V6" s="1" t="s">
        <v>1</v>
      </c>
      <c r="W6" s="5">
        <f t="shared" ref="W6:W16" si="10">IF(ISNUMBER(M6),IF(ABS($X$2)&gt;1,SQRT(M6),M6),"")</f>
        <v>1.3806285620923744</v>
      </c>
      <c r="X6" s="5">
        <f t="shared" si="1"/>
        <v>1.335671139809423</v>
      </c>
      <c r="Y6" s="5">
        <f t="shared" si="1"/>
        <v>1.3014061560495833</v>
      </c>
      <c r="Z6" s="5">
        <f t="shared" si="1"/>
        <v>1.2959290351499273</v>
      </c>
      <c r="AA6" s="5">
        <f t="shared" si="1"/>
        <v>1.3139902394614031</v>
      </c>
      <c r="AB6" s="5">
        <f t="shared" si="1"/>
        <v>1.3053031722744921</v>
      </c>
      <c r="AC6" s="5">
        <f t="shared" si="1"/>
        <v>1.2563299996946036</v>
      </c>
      <c r="AD6" s="5">
        <f t="shared" si="1"/>
        <v>1.2252746115258408</v>
      </c>
      <c r="AF6" s="1" t="s">
        <v>1</v>
      </c>
      <c r="AG6" s="5">
        <f t="shared" si="2"/>
        <v>0.42920383527338368</v>
      </c>
      <c r="AH6" s="5">
        <f t="shared" si="3"/>
        <v>0.41109866966355296</v>
      </c>
      <c r="AI6" s="5">
        <f t="shared" si="4"/>
        <v>0.3972995420871191</v>
      </c>
      <c r="AJ6" s="5">
        <f t="shared" si="5"/>
        <v>0.39509380661747356</v>
      </c>
      <c r="AK6" s="5">
        <f t="shared" si="6"/>
        <v>0.40236737966875286</v>
      </c>
      <c r="AL6" s="5">
        <f t="shared" si="7"/>
        <v>0.39886894087720332</v>
      </c>
      <c r="AM6" s="5">
        <f t="shared" si="8"/>
        <v>0.37914656012287035</v>
      </c>
      <c r="AN6" s="5">
        <f t="shared" si="9"/>
        <v>0.36663999463665814</v>
      </c>
    </row>
    <row r="7" spans="1:40">
      <c r="A7" s="1" t="s">
        <v>2</v>
      </c>
      <c r="B7" s="1" t="s">
        <v>30</v>
      </c>
      <c r="C7" s="5">
        <v>0.22607733972475513</v>
      </c>
      <c r="D7" s="5">
        <v>0.24457808250933458</v>
      </c>
      <c r="E7" s="5">
        <v>0.22337286401021189</v>
      </c>
      <c r="F7" s="5">
        <v>0.21122558620222467</v>
      </c>
      <c r="G7" s="5">
        <v>0.21668398677830558</v>
      </c>
      <c r="H7" s="5">
        <v>0.2513828911615798</v>
      </c>
      <c r="I7" s="5">
        <v>0.24912455958993865</v>
      </c>
      <c r="J7" s="5">
        <v>0.24832864726485515</v>
      </c>
      <c r="L7" s="1" t="s">
        <v>2</v>
      </c>
      <c r="M7" s="5">
        <f t="shared" si="0"/>
        <v>0.22607733972475513</v>
      </c>
      <c r="N7" s="5">
        <f t="shared" si="0"/>
        <v>0.24457808250933458</v>
      </c>
      <c r="O7" s="5">
        <f t="shared" si="0"/>
        <v>0.22337286401021189</v>
      </c>
      <c r="P7" s="5">
        <f t="shared" si="0"/>
        <v>0.21122558620222467</v>
      </c>
      <c r="Q7" s="5">
        <f t="shared" si="0"/>
        <v>0.21668398677830558</v>
      </c>
      <c r="R7" s="5">
        <f t="shared" si="0"/>
        <v>0.2513828911615798</v>
      </c>
      <c r="S7" s="5">
        <f t="shared" si="0"/>
        <v>0.24912455958993865</v>
      </c>
      <c r="T7" s="5">
        <f t="shared" si="0"/>
        <v>0.24832864726485515</v>
      </c>
      <c r="V7" s="1" t="s">
        <v>2</v>
      </c>
      <c r="W7" s="5">
        <f t="shared" si="10"/>
        <v>0.47547590866915135</v>
      </c>
      <c r="X7" s="5">
        <f t="shared" si="1"/>
        <v>0.49454836215413206</v>
      </c>
      <c r="Y7" s="5">
        <f t="shared" si="1"/>
        <v>0.4726233849591151</v>
      </c>
      <c r="Z7" s="5">
        <f t="shared" si="1"/>
        <v>0.45959284829316555</v>
      </c>
      <c r="AA7" s="5">
        <f t="shared" si="1"/>
        <v>0.46549327253818135</v>
      </c>
      <c r="AB7" s="5">
        <f t="shared" si="1"/>
        <v>0.50138098404464826</v>
      </c>
      <c r="AC7" s="5">
        <f t="shared" si="1"/>
        <v>0.49912379184921513</v>
      </c>
      <c r="AD7" s="5">
        <f t="shared" si="1"/>
        <v>0.49832584446811018</v>
      </c>
      <c r="AF7" s="1" t="s">
        <v>2</v>
      </c>
      <c r="AG7" s="5">
        <f t="shared" si="2"/>
        <v>6.4682520210804173E-2</v>
      </c>
      <c r="AH7" s="5">
        <f t="shared" si="3"/>
        <v>7.2363341561238137E-2</v>
      </c>
      <c r="AI7" s="5">
        <f t="shared" si="4"/>
        <v>6.3533757413615069E-2</v>
      </c>
      <c r="AJ7" s="5">
        <f t="shared" si="5"/>
        <v>5.8286125046324008E-2</v>
      </c>
      <c r="AK7" s="5">
        <f t="shared" si="6"/>
        <v>6.0662332415419157E-2</v>
      </c>
      <c r="AL7" s="5">
        <f t="shared" si="7"/>
        <v>7.5114961751972728E-2</v>
      </c>
      <c r="AM7" s="5">
        <f t="shared" si="8"/>
        <v>7.4205949703765692E-2</v>
      </c>
      <c r="AN7" s="5">
        <f t="shared" si="9"/>
        <v>7.3884601887338197E-2</v>
      </c>
    </row>
    <row r="8" spans="1:40">
      <c r="A8" s="1" t="s">
        <v>3</v>
      </c>
      <c r="B8" s="1" t="s">
        <v>31</v>
      </c>
      <c r="C8" s="5">
        <v>2.055115703643895</v>
      </c>
      <c r="D8" s="5">
        <v>2.1169807334183632</v>
      </c>
      <c r="E8" s="5">
        <v>2.0798254966621088</v>
      </c>
      <c r="F8" s="5">
        <v>1.8956334736422986</v>
      </c>
      <c r="G8" s="5">
        <v>1.9022406633600983</v>
      </c>
      <c r="H8" s="5">
        <v>1.8394201430243389</v>
      </c>
      <c r="I8" s="5">
        <v>1.7101767751315611</v>
      </c>
      <c r="J8" s="5">
        <v>1.7269996187025645</v>
      </c>
      <c r="L8" s="1" t="s">
        <v>3</v>
      </c>
      <c r="M8" s="5">
        <f t="shared" si="0"/>
        <v>2.055115703643895</v>
      </c>
      <c r="N8" s="5">
        <f t="shared" si="0"/>
        <v>2.1169807334183632</v>
      </c>
      <c r="O8" s="5">
        <f t="shared" si="0"/>
        <v>2.0798254966621088</v>
      </c>
      <c r="P8" s="5">
        <f t="shared" si="0"/>
        <v>1.8956334736422986</v>
      </c>
      <c r="Q8" s="5">
        <f t="shared" si="0"/>
        <v>1.9022406633600983</v>
      </c>
      <c r="R8" s="5">
        <f t="shared" si="0"/>
        <v>1.8394201430243389</v>
      </c>
      <c r="S8" s="5">
        <f t="shared" si="0"/>
        <v>1.7101767751315611</v>
      </c>
      <c r="T8" s="5">
        <f t="shared" si="0"/>
        <v>1.7269996187025645</v>
      </c>
      <c r="V8" s="1" t="s">
        <v>3</v>
      </c>
      <c r="W8" s="5">
        <f t="shared" si="10"/>
        <v>1.4335674743952218</v>
      </c>
      <c r="X8" s="5">
        <f t="shared" si="1"/>
        <v>1.4549847880367559</v>
      </c>
      <c r="Y8" s="5">
        <f t="shared" si="1"/>
        <v>1.4421600107693004</v>
      </c>
      <c r="Z8" s="5">
        <f t="shared" si="1"/>
        <v>1.376820058556055</v>
      </c>
      <c r="AA8" s="5">
        <f t="shared" si="1"/>
        <v>1.3792174097509422</v>
      </c>
      <c r="AB8" s="5">
        <f t="shared" si="1"/>
        <v>1.3562522416661065</v>
      </c>
      <c r="AC8" s="5">
        <f t="shared" si="1"/>
        <v>1.3077372729763272</v>
      </c>
      <c r="AD8" s="5">
        <f t="shared" si="1"/>
        <v>1.314153575006576</v>
      </c>
      <c r="AF8" s="1" t="s">
        <v>3</v>
      </c>
      <c r="AG8" s="5">
        <f t="shared" si="2"/>
        <v>0.45052329101119237</v>
      </c>
      <c r="AH8" s="5">
        <f t="shared" si="3"/>
        <v>0.45914842988052451</v>
      </c>
      <c r="AI8" s="5">
        <f t="shared" si="4"/>
        <v>0.45398366053776512</v>
      </c>
      <c r="AJ8" s="5">
        <f t="shared" si="5"/>
        <v>0.427670082140993</v>
      </c>
      <c r="AK8" s="5">
        <f t="shared" si="6"/>
        <v>0.4286355387486957</v>
      </c>
      <c r="AL8" s="5">
        <f t="shared" si="7"/>
        <v>0.4193870509502477</v>
      </c>
      <c r="AM8" s="5">
        <f t="shared" si="8"/>
        <v>0.3998491971748257</v>
      </c>
      <c r="AN8" s="5">
        <f t="shared" si="9"/>
        <v>0.40243315784163641</v>
      </c>
    </row>
    <row r="9" spans="1:40">
      <c r="A9" s="1" t="s">
        <v>4</v>
      </c>
      <c r="B9" s="1" t="s">
        <v>32</v>
      </c>
      <c r="C9" s="5">
        <v>0.3732225128760453</v>
      </c>
      <c r="D9" s="5">
        <v>0.3212847095510632</v>
      </c>
      <c r="E9" s="5">
        <v>0.37137050354357254</v>
      </c>
      <c r="F9" s="5">
        <v>0.42187062048464091</v>
      </c>
      <c r="G9" s="5">
        <v>0.45772736522096025</v>
      </c>
      <c r="H9" s="5">
        <v>0.36887149266475638</v>
      </c>
      <c r="I9" s="5">
        <v>0.38624250947683758</v>
      </c>
      <c r="J9" s="5">
        <v>0.44096065169226756</v>
      </c>
      <c r="L9" s="1" t="s">
        <v>4</v>
      </c>
      <c r="M9" s="5">
        <f t="shared" si="0"/>
        <v>0.3732225128760453</v>
      </c>
      <c r="N9" s="5">
        <f t="shared" si="0"/>
        <v>0.3212847095510632</v>
      </c>
      <c r="O9" s="5">
        <f t="shared" si="0"/>
        <v>0.37137050354357254</v>
      </c>
      <c r="P9" s="5">
        <f t="shared" si="0"/>
        <v>0.42187062048464091</v>
      </c>
      <c r="Q9" s="5">
        <f t="shared" si="0"/>
        <v>0.45772736522096025</v>
      </c>
      <c r="R9" s="5">
        <f t="shared" si="0"/>
        <v>0.36887149266475638</v>
      </c>
      <c r="S9" s="5">
        <f t="shared" si="0"/>
        <v>0.38624250947683758</v>
      </c>
      <c r="T9" s="5">
        <f t="shared" si="0"/>
        <v>0.44096065169226756</v>
      </c>
      <c r="V9" s="1" t="s">
        <v>4</v>
      </c>
      <c r="W9" s="5">
        <f t="shared" si="10"/>
        <v>0.61091939965599829</v>
      </c>
      <c r="X9" s="5">
        <f t="shared" si="1"/>
        <v>0.56681982106403372</v>
      </c>
      <c r="Y9" s="5">
        <f t="shared" si="1"/>
        <v>0.60940175873029157</v>
      </c>
      <c r="Z9" s="5">
        <f t="shared" si="1"/>
        <v>0.64951568147708405</v>
      </c>
      <c r="AA9" s="5">
        <f t="shared" si="1"/>
        <v>0.67655551525426227</v>
      </c>
      <c r="AB9" s="5">
        <f t="shared" si="1"/>
        <v>0.60734791731326154</v>
      </c>
      <c r="AC9" s="5">
        <f t="shared" si="1"/>
        <v>0.62148411844297158</v>
      </c>
      <c r="AD9" s="5">
        <f t="shared" si="1"/>
        <v>0.66404868171864295</v>
      </c>
      <c r="AF9" s="1" t="s">
        <v>4</v>
      </c>
      <c r="AG9" s="5">
        <f t="shared" si="2"/>
        <v>0.1192280593134854</v>
      </c>
      <c r="AH9" s="5">
        <f t="shared" si="3"/>
        <v>0.10146836284543319</v>
      </c>
      <c r="AI9" s="5">
        <f t="shared" si="4"/>
        <v>0.11861687791337659</v>
      </c>
      <c r="AJ9" s="5">
        <f t="shared" si="5"/>
        <v>0.13477147881597432</v>
      </c>
      <c r="AK9" s="5">
        <f t="shared" si="6"/>
        <v>0.14566090805230658</v>
      </c>
      <c r="AL9" s="5">
        <f t="shared" si="7"/>
        <v>0.11778975889490567</v>
      </c>
      <c r="AM9" s="5">
        <f t="shared" si="8"/>
        <v>0.12348266230330086</v>
      </c>
      <c r="AN9" s="5">
        <f t="shared" si="9"/>
        <v>0.14062418039047972</v>
      </c>
    </row>
    <row r="10" spans="1:40">
      <c r="A10" s="1" t="s">
        <v>5</v>
      </c>
      <c r="B10" s="1" t="s">
        <v>33</v>
      </c>
      <c r="C10" s="5">
        <v>1.2486852127451502</v>
      </c>
      <c r="D10" s="5">
        <v>1.2602542540853765</v>
      </c>
      <c r="E10" s="5">
        <v>1.3919251065510896</v>
      </c>
      <c r="F10" s="5">
        <v>1.5123843725501782</v>
      </c>
      <c r="G10" s="5">
        <v>1.8615189483169516</v>
      </c>
      <c r="H10" s="5">
        <v>2.2893969540890464</v>
      </c>
      <c r="I10" s="5">
        <v>2.4857873872855571</v>
      </c>
      <c r="J10" s="5">
        <v>2.43841888183097</v>
      </c>
      <c r="L10" s="1" t="s">
        <v>5</v>
      </c>
      <c r="M10" s="5">
        <f t="shared" si="0"/>
        <v>1.2486852127451502</v>
      </c>
      <c r="N10" s="5">
        <f t="shared" si="0"/>
        <v>1.2602542540853765</v>
      </c>
      <c r="O10" s="5">
        <f t="shared" si="0"/>
        <v>1.3919251065510896</v>
      </c>
      <c r="P10" s="5">
        <f t="shared" si="0"/>
        <v>1.5123843725501782</v>
      </c>
      <c r="Q10" s="5">
        <f t="shared" si="0"/>
        <v>1.8615189483169516</v>
      </c>
      <c r="R10" s="5">
        <f t="shared" si="0"/>
        <v>2.2893969540890464</v>
      </c>
      <c r="S10" s="5">
        <f t="shared" si="0"/>
        <v>2.4857873872855571</v>
      </c>
      <c r="T10" s="5">
        <f t="shared" si="0"/>
        <v>2.43841888183097</v>
      </c>
      <c r="V10" s="1" t="s">
        <v>5</v>
      </c>
      <c r="W10" s="5">
        <f t="shared" si="10"/>
        <v>1.1174458433164223</v>
      </c>
      <c r="X10" s="5">
        <f t="shared" si="1"/>
        <v>1.1226104640904504</v>
      </c>
      <c r="Y10" s="5">
        <f t="shared" si="1"/>
        <v>1.1797987568018071</v>
      </c>
      <c r="Z10" s="5">
        <f t="shared" si="1"/>
        <v>1.229790377483162</v>
      </c>
      <c r="AA10" s="5">
        <f t="shared" si="1"/>
        <v>1.364374929525221</v>
      </c>
      <c r="AB10" s="5">
        <f t="shared" si="1"/>
        <v>1.5130753299452895</v>
      </c>
      <c r="AC10" s="5">
        <f t="shared" si="1"/>
        <v>1.5766380013451271</v>
      </c>
      <c r="AD10" s="5">
        <f t="shared" si="1"/>
        <v>1.5615437495731492</v>
      </c>
      <c r="AF10" s="1" t="s">
        <v>5</v>
      </c>
      <c r="AG10" s="5">
        <f t="shared" si="2"/>
        <v>0.32321540294969431</v>
      </c>
      <c r="AH10" s="5">
        <f t="shared" si="3"/>
        <v>0.32529528897690568</v>
      </c>
      <c r="AI10" s="5">
        <f t="shared" si="4"/>
        <v>0.34832604692307984</v>
      </c>
      <c r="AJ10" s="5">
        <f t="shared" si="5"/>
        <v>0.36845857511482627</v>
      </c>
      <c r="AK10" s="5">
        <f t="shared" si="6"/>
        <v>0.42265820399724968</v>
      </c>
      <c r="AL10" s="5">
        <f t="shared" si="7"/>
        <v>0.48254253986751211</v>
      </c>
      <c r="AM10" s="5">
        <f t="shared" si="8"/>
        <v>0.50814037519388755</v>
      </c>
      <c r="AN10" s="5">
        <f t="shared" si="9"/>
        <v>0.50206164749530735</v>
      </c>
    </row>
    <row r="11" spans="1:40">
      <c r="A11" s="1" t="s">
        <v>6</v>
      </c>
      <c r="B11" s="1" t="s">
        <v>34</v>
      </c>
      <c r="C11" s="5">
        <v>0.3553876809445336</v>
      </c>
      <c r="D11" s="5">
        <v>0.32856244690318825</v>
      </c>
      <c r="E11" s="5">
        <v>0.34536468309151819</v>
      </c>
      <c r="F11" s="5">
        <v>0.32173007337288961</v>
      </c>
      <c r="G11" s="5">
        <v>0.32786223770120898</v>
      </c>
      <c r="H11" s="5">
        <v>0.30709831697278744</v>
      </c>
      <c r="I11" s="5">
        <v>0.30972475092879542</v>
      </c>
      <c r="J11" s="5">
        <v>0.33534757422805844</v>
      </c>
      <c r="L11" s="1" t="s">
        <v>6</v>
      </c>
      <c r="M11" s="5">
        <f t="shared" si="0"/>
        <v>0.3553876809445336</v>
      </c>
      <c r="N11" s="5">
        <f t="shared" si="0"/>
        <v>0.32856244690318825</v>
      </c>
      <c r="O11" s="5">
        <f t="shared" si="0"/>
        <v>0.34536468309151819</v>
      </c>
      <c r="P11" s="5">
        <f t="shared" si="0"/>
        <v>0.32173007337288961</v>
      </c>
      <c r="Q11" s="5">
        <f t="shared" si="0"/>
        <v>0.32786223770120898</v>
      </c>
      <c r="R11" s="5">
        <f t="shared" si="0"/>
        <v>0.30709831697278744</v>
      </c>
      <c r="S11" s="5">
        <f t="shared" si="0"/>
        <v>0.30972475092879542</v>
      </c>
      <c r="T11" s="5">
        <f t="shared" si="0"/>
        <v>0.33534757422805844</v>
      </c>
      <c r="V11" s="1" t="s">
        <v>6</v>
      </c>
      <c r="W11" s="5">
        <f t="shared" si="10"/>
        <v>0.5961440102395843</v>
      </c>
      <c r="X11" s="5">
        <f t="shared" si="1"/>
        <v>0.57320366965258363</v>
      </c>
      <c r="Y11" s="5">
        <f t="shared" si="1"/>
        <v>0.58767736309263963</v>
      </c>
      <c r="Z11" s="5">
        <f t="shared" si="1"/>
        <v>0.56721254691067058</v>
      </c>
      <c r="AA11" s="5">
        <f t="shared" si="1"/>
        <v>0.57259255819579857</v>
      </c>
      <c r="AB11" s="5">
        <f t="shared" si="1"/>
        <v>0.55416452157530571</v>
      </c>
      <c r="AC11" s="5">
        <f t="shared" si="1"/>
        <v>0.55652920042779019</v>
      </c>
      <c r="AD11" s="5">
        <f t="shared" si="1"/>
        <v>0.57909202569890261</v>
      </c>
      <c r="AF11" s="1" t="s">
        <v>6</v>
      </c>
      <c r="AG11" s="5">
        <f t="shared" si="2"/>
        <v>0.11327774324219766</v>
      </c>
      <c r="AH11" s="5">
        <f t="shared" si="3"/>
        <v>0.10403925392536084</v>
      </c>
      <c r="AI11" s="5">
        <f t="shared" si="4"/>
        <v>0.10986807158018237</v>
      </c>
      <c r="AJ11" s="5">
        <f t="shared" si="5"/>
        <v>0.10162652063410423</v>
      </c>
      <c r="AK11" s="5">
        <f t="shared" si="6"/>
        <v>0.10379314830877272</v>
      </c>
      <c r="AL11" s="5">
        <f t="shared" si="7"/>
        <v>9.6371845263901051E-2</v>
      </c>
      <c r="AM11" s="5">
        <f t="shared" si="8"/>
        <v>9.7324144129455253E-2</v>
      </c>
      <c r="AN11" s="5">
        <f t="shared" si="9"/>
        <v>0.10641060121296281</v>
      </c>
    </row>
    <row r="12" spans="1:40">
      <c r="A12" s="1" t="s">
        <v>8</v>
      </c>
      <c r="B12" s="1" t="s">
        <v>35</v>
      </c>
      <c r="C12" s="5">
        <v>9.0150656188876823</v>
      </c>
      <c r="D12" s="5">
        <v>9.088187403578484</v>
      </c>
      <c r="E12" s="5">
        <v>8.3369593940189439</v>
      </c>
      <c r="F12" s="5">
        <v>8.4684117402495911</v>
      </c>
      <c r="G12" s="5">
        <v>8.3898065786491394</v>
      </c>
      <c r="H12" s="5">
        <v>8.9429038775702168</v>
      </c>
      <c r="I12" s="5">
        <v>9.2232721438100054</v>
      </c>
      <c r="J12" s="5">
        <v>9.0737564163897115</v>
      </c>
      <c r="L12" s="1" t="s">
        <v>8</v>
      </c>
      <c r="M12" s="5">
        <f t="shared" ref="M12:T12" si="11">IF(ISNUMBER(C12),IF(C12&gt;$M$2,$M$2,IF(C12&lt;$O$2,$O$2,C12)),":")</f>
        <v>7.8287358785946344</v>
      </c>
      <c r="N12" s="5">
        <f t="shared" si="11"/>
        <v>7.8287358785946344</v>
      </c>
      <c r="O12" s="5">
        <f t="shared" si="11"/>
        <v>7.8287358785946344</v>
      </c>
      <c r="P12" s="5">
        <f t="shared" si="11"/>
        <v>7.8287358785946344</v>
      </c>
      <c r="Q12" s="5">
        <f t="shared" si="11"/>
        <v>7.8287358785946344</v>
      </c>
      <c r="R12" s="5">
        <f t="shared" si="11"/>
        <v>7.8287358785946344</v>
      </c>
      <c r="S12" s="5">
        <f t="shared" si="11"/>
        <v>7.8287358785946344</v>
      </c>
      <c r="T12" s="5">
        <f t="shared" si="11"/>
        <v>7.8287358785946344</v>
      </c>
      <c r="V12" s="1" t="s">
        <v>8</v>
      </c>
      <c r="W12" s="5">
        <f t="shared" ref="W12:AD12" si="12">IF(ISNUMBER(M12),IF(ABS($X$2)&gt;1,SQRT(M12),M12),"")</f>
        <v>2.7979878267416809</v>
      </c>
      <c r="X12" s="5">
        <f t="shared" si="12"/>
        <v>2.7979878267416809</v>
      </c>
      <c r="Y12" s="5">
        <f t="shared" si="12"/>
        <v>2.7979878267416809</v>
      </c>
      <c r="Z12" s="5">
        <f t="shared" si="12"/>
        <v>2.7979878267416809</v>
      </c>
      <c r="AA12" s="5">
        <f t="shared" si="12"/>
        <v>2.7979878267416809</v>
      </c>
      <c r="AB12" s="5">
        <f t="shared" si="12"/>
        <v>2.7979878267416809</v>
      </c>
      <c r="AC12" s="5">
        <f t="shared" si="12"/>
        <v>2.7979878267416809</v>
      </c>
      <c r="AD12" s="5">
        <f t="shared" si="12"/>
        <v>2.7979878267416809</v>
      </c>
      <c r="AF12" s="1" t="s">
        <v>8</v>
      </c>
      <c r="AG12" s="5">
        <f t="shared" si="2"/>
        <v>1</v>
      </c>
      <c r="AH12" s="5">
        <f t="shared" si="3"/>
        <v>1</v>
      </c>
      <c r="AI12" s="5">
        <f t="shared" si="4"/>
        <v>1</v>
      </c>
      <c r="AJ12" s="5">
        <f t="shared" si="5"/>
        <v>1</v>
      </c>
      <c r="AK12" s="5">
        <f t="shared" si="6"/>
        <v>1</v>
      </c>
      <c r="AL12" s="5">
        <f t="shared" si="7"/>
        <v>1</v>
      </c>
      <c r="AM12" s="5">
        <f t="shared" si="8"/>
        <v>1</v>
      </c>
      <c r="AN12" s="5">
        <f t="shared" si="9"/>
        <v>1</v>
      </c>
    </row>
    <row r="13" spans="1:40">
      <c r="A13" s="1" t="s">
        <v>7</v>
      </c>
      <c r="B13" s="1" t="s">
        <v>36</v>
      </c>
      <c r="C13" s="5">
        <v>6.657777034064404</v>
      </c>
      <c r="D13" s="5">
        <v>6.7400882482307622</v>
      </c>
      <c r="E13" s="5">
        <v>7.0329604726069741</v>
      </c>
      <c r="F13" s="5">
        <v>7.3708839944531901</v>
      </c>
      <c r="G13" s="5">
        <v>7.4965839646082797</v>
      </c>
      <c r="H13" s="5">
        <v>7.39206757206993</v>
      </c>
      <c r="I13" s="5">
        <v>7.4912117285061282</v>
      </c>
      <c r="J13" s="5">
        <v>7.8287358785946344</v>
      </c>
      <c r="L13" s="1" t="s">
        <v>7</v>
      </c>
      <c r="M13" s="5">
        <f t="shared" si="0"/>
        <v>6.657777034064404</v>
      </c>
      <c r="N13" s="5">
        <f t="shared" si="0"/>
        <v>6.7400882482307622</v>
      </c>
      <c r="O13" s="5">
        <f t="shared" si="0"/>
        <v>7.0329604726069741</v>
      </c>
      <c r="P13" s="5">
        <f t="shared" si="0"/>
        <v>7.3708839944531901</v>
      </c>
      <c r="Q13" s="5">
        <f t="shared" si="0"/>
        <v>7.4965839646082797</v>
      </c>
      <c r="R13" s="5">
        <f t="shared" si="0"/>
        <v>7.39206757206993</v>
      </c>
      <c r="S13" s="5">
        <f t="shared" si="0"/>
        <v>7.4912117285061282</v>
      </c>
      <c r="T13" s="5">
        <f t="shared" si="0"/>
        <v>7.8287358785946344</v>
      </c>
      <c r="V13" s="1" t="s">
        <v>7</v>
      </c>
      <c r="W13" s="5">
        <f t="shared" si="10"/>
        <v>2.5802668532662283</v>
      </c>
      <c r="X13" s="5">
        <f t="shared" si="1"/>
        <v>2.5961679930680068</v>
      </c>
      <c r="Y13" s="5">
        <f t="shared" si="1"/>
        <v>2.6519729396445535</v>
      </c>
      <c r="Z13" s="5">
        <f t="shared" si="1"/>
        <v>2.7149371989888071</v>
      </c>
      <c r="AA13" s="5">
        <f t="shared" si="1"/>
        <v>2.7379890366121411</v>
      </c>
      <c r="AB13" s="5">
        <f t="shared" si="1"/>
        <v>2.7188357015586524</v>
      </c>
      <c r="AC13" s="5">
        <f t="shared" si="1"/>
        <v>2.7370078057079281</v>
      </c>
      <c r="AD13" s="5">
        <f t="shared" si="1"/>
        <v>2.7979878267416809</v>
      </c>
      <c r="AF13" s="1" t="s">
        <v>7</v>
      </c>
      <c r="AG13" s="5">
        <f t="shared" si="2"/>
        <v>0.91231983327030175</v>
      </c>
      <c r="AH13" s="5">
        <f t="shared" si="3"/>
        <v>0.9187235093459527</v>
      </c>
      <c r="AI13" s="5">
        <f t="shared" si="4"/>
        <v>0.94119716882885585</v>
      </c>
      <c r="AJ13" s="5">
        <f t="shared" si="5"/>
        <v>0.96655401281678044</v>
      </c>
      <c r="AK13" s="5">
        <f t="shared" si="6"/>
        <v>0.97583740400310426</v>
      </c>
      <c r="AL13" s="5">
        <f t="shared" si="7"/>
        <v>0.96812401018480487</v>
      </c>
      <c r="AM13" s="5">
        <f t="shared" si="8"/>
        <v>0.97544224460294005</v>
      </c>
      <c r="AN13" s="5">
        <f t="shared" si="9"/>
        <v>1</v>
      </c>
    </row>
    <row r="14" spans="1:40">
      <c r="A14" s="1" t="s">
        <v>11</v>
      </c>
      <c r="B14" s="1" t="s">
        <v>37</v>
      </c>
      <c r="C14" s="5">
        <v>0.11487715339974942</v>
      </c>
      <c r="D14" s="5">
        <v>0.11888723448278782</v>
      </c>
      <c r="E14" s="5">
        <v>0.13249223115619463</v>
      </c>
      <c r="F14" s="5">
        <v>0.1435291117881462</v>
      </c>
      <c r="G14" s="5">
        <v>0.15010782688930224</v>
      </c>
      <c r="H14" s="5">
        <v>0.13296301280801293</v>
      </c>
      <c r="I14" s="5">
        <v>0.12172749235257767</v>
      </c>
      <c r="J14" s="5">
        <v>9.9137454378908682E-2</v>
      </c>
      <c r="L14" s="1" t="s">
        <v>11</v>
      </c>
      <c r="M14" s="5">
        <f t="shared" si="0"/>
        <v>0.11487715339974942</v>
      </c>
      <c r="N14" s="5">
        <f t="shared" si="0"/>
        <v>0.11888723448278782</v>
      </c>
      <c r="O14" s="5">
        <f t="shared" si="0"/>
        <v>0.13249223115619463</v>
      </c>
      <c r="P14" s="5">
        <f t="shared" si="0"/>
        <v>0.1435291117881462</v>
      </c>
      <c r="Q14" s="5">
        <f t="shared" si="0"/>
        <v>0.15010782688930224</v>
      </c>
      <c r="R14" s="5">
        <f t="shared" si="0"/>
        <v>0.13296301280801293</v>
      </c>
      <c r="S14" s="5">
        <f t="shared" si="0"/>
        <v>0.12172749235257767</v>
      </c>
      <c r="T14" s="5">
        <f t="shared" si="0"/>
        <v>9.9137454378908682E-2</v>
      </c>
      <c r="V14" s="1" t="s">
        <v>11</v>
      </c>
      <c r="W14" s="5">
        <f t="shared" si="10"/>
        <v>0.33893532332843301</v>
      </c>
      <c r="X14" s="5">
        <f t="shared" si="1"/>
        <v>0.3448002820224888</v>
      </c>
      <c r="Y14" s="5">
        <f t="shared" si="1"/>
        <v>0.36399482297993557</v>
      </c>
      <c r="Z14" s="5">
        <f t="shared" si="1"/>
        <v>0.37885236146571161</v>
      </c>
      <c r="AA14" s="5">
        <f t="shared" si="1"/>
        <v>0.38743751352870082</v>
      </c>
      <c r="AB14" s="5">
        <f t="shared" si="1"/>
        <v>0.36464093682417631</v>
      </c>
      <c r="AC14" s="5">
        <f t="shared" si="1"/>
        <v>0.34889467229033128</v>
      </c>
      <c r="AD14" s="5">
        <f t="shared" si="1"/>
        <v>0.31486100803197065</v>
      </c>
      <c r="AF14" s="1" t="s">
        <v>11</v>
      </c>
      <c r="AG14" s="5">
        <f t="shared" si="2"/>
        <v>9.6951614049949879E-3</v>
      </c>
      <c r="AH14" s="5">
        <f t="shared" si="3"/>
        <v>1.2057086156427279E-2</v>
      </c>
      <c r="AI14" s="5">
        <f t="shared" si="4"/>
        <v>1.9787074336177476E-2</v>
      </c>
      <c r="AJ14" s="5">
        <f t="shared" si="5"/>
        <v>2.5770473320807809E-2</v>
      </c>
      <c r="AK14" s="5">
        <f t="shared" si="6"/>
        <v>2.9227869051989295E-2</v>
      </c>
      <c r="AL14" s="5">
        <f t="shared" si="7"/>
        <v>2.0047276046123354E-2</v>
      </c>
      <c r="AM14" s="5">
        <f t="shared" si="8"/>
        <v>1.3705971036970759E-2</v>
      </c>
      <c r="AN14" s="5">
        <f t="shared" si="9"/>
        <v>0</v>
      </c>
    </row>
    <row r="15" spans="1:40">
      <c r="A15" s="1" t="s">
        <v>9</v>
      </c>
      <c r="B15" s="1" t="s">
        <v>38</v>
      </c>
      <c r="C15" s="5">
        <v>3.1585271750572295</v>
      </c>
      <c r="D15" s="5">
        <v>3.2321482254679599</v>
      </c>
      <c r="E15" s="5">
        <v>3.4999458311966909</v>
      </c>
      <c r="F15" s="5">
        <v>3.0666053432921498</v>
      </c>
      <c r="G15" s="5">
        <v>2.9436872813897672</v>
      </c>
      <c r="H15" s="5">
        <v>2.8945709312633769</v>
      </c>
      <c r="I15" s="5">
        <v>2.8034216243955825</v>
      </c>
      <c r="J15" s="5">
        <v>2.6807243794659699</v>
      </c>
      <c r="L15" s="1" t="s">
        <v>9</v>
      </c>
      <c r="M15" s="5">
        <f t="shared" si="0"/>
        <v>3.1585271750572295</v>
      </c>
      <c r="N15" s="5">
        <f t="shared" si="0"/>
        <v>3.2321482254679599</v>
      </c>
      <c r="O15" s="5">
        <f t="shared" si="0"/>
        <v>3.4999458311966909</v>
      </c>
      <c r="P15" s="5">
        <f t="shared" si="0"/>
        <v>3.0666053432921498</v>
      </c>
      <c r="Q15" s="5">
        <f t="shared" si="0"/>
        <v>2.9436872813897672</v>
      </c>
      <c r="R15" s="5">
        <f t="shared" si="0"/>
        <v>2.8945709312633769</v>
      </c>
      <c r="S15" s="5">
        <f t="shared" si="0"/>
        <v>2.8034216243955825</v>
      </c>
      <c r="T15" s="5">
        <f t="shared" si="0"/>
        <v>2.6807243794659699</v>
      </c>
      <c r="V15" s="1" t="s">
        <v>9</v>
      </c>
      <c r="W15" s="5">
        <f t="shared" si="10"/>
        <v>1.7772245708005585</v>
      </c>
      <c r="X15" s="5">
        <f t="shared" si="1"/>
        <v>1.7978176285340957</v>
      </c>
      <c r="Y15" s="5">
        <f t="shared" si="1"/>
        <v>1.8708142161093098</v>
      </c>
      <c r="Z15" s="5">
        <f t="shared" si="1"/>
        <v>1.7511725623970213</v>
      </c>
      <c r="AA15" s="5">
        <f t="shared" si="1"/>
        <v>1.7157177161146782</v>
      </c>
      <c r="AB15" s="5">
        <f t="shared" si="1"/>
        <v>1.7013438603831317</v>
      </c>
      <c r="AC15" s="5">
        <f t="shared" si="1"/>
        <v>1.6743421467536383</v>
      </c>
      <c r="AD15" s="5">
        <f t="shared" si="1"/>
        <v>1.6372917820186998</v>
      </c>
      <c r="AF15" s="1" t="s">
        <v>9</v>
      </c>
      <c r="AG15" s="5">
        <f t="shared" ref="AG15:AN16" si="13">IF(ISNUMBER(W15),(W15-$AI$2)/($AG$2-$AI$2),":")</f>
        <v>0.58892020808202838</v>
      </c>
      <c r="AH15" s="5">
        <f t="shared" si="13"/>
        <v>0.5972134042161823</v>
      </c>
      <c r="AI15" s="5">
        <f t="shared" si="13"/>
        <v>0.62661044790529397</v>
      </c>
      <c r="AJ15" s="5">
        <f t="shared" si="13"/>
        <v>0.57842859395775492</v>
      </c>
      <c r="AK15" s="5">
        <f t="shared" si="13"/>
        <v>0.56415028726185834</v>
      </c>
      <c r="AL15" s="5">
        <f t="shared" si="13"/>
        <v>0.55836167605471287</v>
      </c>
      <c r="AM15" s="5">
        <f t="shared" si="13"/>
        <v>0.54748759849007045</v>
      </c>
      <c r="AN15" s="5">
        <f t="shared" si="13"/>
        <v>0.5325667477079945</v>
      </c>
    </row>
    <row r="16" spans="1:40">
      <c r="A16" s="1" t="s">
        <v>10</v>
      </c>
      <c r="B16" s="1" t="s">
        <v>39</v>
      </c>
      <c r="C16" s="5">
        <v>0.49556870583015089</v>
      </c>
      <c r="D16" s="5">
        <v>0.55025354929714065</v>
      </c>
      <c r="E16" s="5">
        <v>0.45111846737959227</v>
      </c>
      <c r="F16" s="5">
        <v>0.42501897052678944</v>
      </c>
      <c r="G16" s="5">
        <v>0.40017182564651393</v>
      </c>
      <c r="H16" s="5">
        <v>0.38302755076678457</v>
      </c>
      <c r="I16" s="5">
        <v>0.34947252799587053</v>
      </c>
      <c r="J16" s="5">
        <v>0.38550987019482524</v>
      </c>
      <c r="L16" s="1" t="s">
        <v>10</v>
      </c>
      <c r="M16" s="5">
        <f t="shared" si="0"/>
        <v>0.49556870583015089</v>
      </c>
      <c r="N16" s="5">
        <f t="shared" si="0"/>
        <v>0.55025354929714065</v>
      </c>
      <c r="O16" s="5">
        <f t="shared" si="0"/>
        <v>0.45111846737959227</v>
      </c>
      <c r="P16" s="5">
        <f t="shared" si="0"/>
        <v>0.42501897052678944</v>
      </c>
      <c r="Q16" s="5">
        <f t="shared" si="0"/>
        <v>0.40017182564651393</v>
      </c>
      <c r="R16" s="5">
        <f t="shared" si="0"/>
        <v>0.38302755076678457</v>
      </c>
      <c r="S16" s="5">
        <f t="shared" si="0"/>
        <v>0.34947252799587053</v>
      </c>
      <c r="T16" s="5">
        <f t="shared" si="0"/>
        <v>0.38550987019482524</v>
      </c>
      <c r="V16" s="1" t="s">
        <v>10</v>
      </c>
      <c r="W16" s="5">
        <f t="shared" si="10"/>
        <v>0.70396640958937162</v>
      </c>
      <c r="X16" s="5">
        <f t="shared" si="1"/>
        <v>0.74179077191425125</v>
      </c>
      <c r="Y16" s="5">
        <f t="shared" si="1"/>
        <v>0.67165353224679181</v>
      </c>
      <c r="Z16" s="5">
        <f t="shared" si="1"/>
        <v>0.65193479008777366</v>
      </c>
      <c r="AA16" s="5">
        <f t="shared" si="1"/>
        <v>0.63259135754965379</v>
      </c>
      <c r="AB16" s="5">
        <f t="shared" si="1"/>
        <v>0.61889219640159021</v>
      </c>
      <c r="AC16" s="5">
        <f t="shared" si="1"/>
        <v>0.59116201501438714</v>
      </c>
      <c r="AD16" s="5">
        <f t="shared" si="1"/>
        <v>0.62089441147011881</v>
      </c>
      <c r="AF16" s="1" t="s">
        <v>10</v>
      </c>
      <c r="AG16" s="5">
        <f t="shared" si="13"/>
        <v>0.15669977007440525</v>
      </c>
      <c r="AH16" s="5">
        <f t="shared" si="13"/>
        <v>0.17193232365962005</v>
      </c>
      <c r="AI16" s="5">
        <f t="shared" si="13"/>
        <v>0.14368679099532208</v>
      </c>
      <c r="AJ16" s="5">
        <f t="shared" si="13"/>
        <v>0.13574569752782675</v>
      </c>
      <c r="AK16" s="5">
        <f t="shared" si="13"/>
        <v>0.12795574802046686</v>
      </c>
      <c r="AL16" s="5">
        <f t="shared" si="13"/>
        <v>0.1224388485029537</v>
      </c>
      <c r="AM16" s="5">
        <f t="shared" si="13"/>
        <v>0.11127140382060263</v>
      </c>
      <c r="AN16" s="5">
        <f t="shared" si="13"/>
        <v>0.12324517665882653</v>
      </c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34534-4105-47A8-B9BB-13684965103B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197.61137250391437</v>
      </c>
      <c r="N2" s="1" t="s">
        <v>22</v>
      </c>
      <c r="O2" s="5" cm="1">
        <f t="array" ref="O2">MIN(IF(C5:J16&gt;AVERAGE(C5:J16)-2*STDEVP(C5:J16),C5:J16))</f>
        <v>26.18619002677719</v>
      </c>
      <c r="V2" s="1" t="s">
        <v>23</v>
      </c>
      <c r="X2" s="4">
        <f>SKEW(M5:T16)</f>
        <v>0.98740255252648756</v>
      </c>
      <c r="AF2" s="1" t="s">
        <v>12</v>
      </c>
      <c r="AG2" s="5">
        <f>MAX(W5:AD16)</f>
        <v>197.61137250391437</v>
      </c>
      <c r="AH2" s="1" t="s">
        <v>13</v>
      </c>
      <c r="AI2" s="5">
        <f>MIN(W5:AD16)</f>
        <v>26.18619002677719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68.554135818880169</v>
      </c>
      <c r="D5" s="5">
        <v>63.01250048016864</v>
      </c>
      <c r="E5" s="5">
        <v>61.811059387972662</v>
      </c>
      <c r="F5" s="5">
        <v>58.492396740885603</v>
      </c>
      <c r="G5" s="5">
        <v>56.403023958431959</v>
      </c>
      <c r="H5" s="5">
        <v>55.576007842928405</v>
      </c>
      <c r="I5" s="5">
        <v>53.420644208085307</v>
      </c>
      <c r="J5" s="5">
        <v>55.743943081004645</v>
      </c>
      <c r="L5" s="1" t="s">
        <v>0</v>
      </c>
      <c r="M5" s="5">
        <f t="shared" ref="M5:T16" si="0">IF(ISNUMBER(C5),IF(C5&gt;$M$2,$M$2,IF(C5&lt;$O$2,$O$2,C5)),":")</f>
        <v>68.554135818880169</v>
      </c>
      <c r="N5" s="5">
        <f t="shared" si="0"/>
        <v>63.01250048016864</v>
      </c>
      <c r="O5" s="5">
        <f t="shared" si="0"/>
        <v>61.811059387972662</v>
      </c>
      <c r="P5" s="5">
        <f t="shared" si="0"/>
        <v>58.492396740885603</v>
      </c>
      <c r="Q5" s="5">
        <f t="shared" si="0"/>
        <v>56.403023958431959</v>
      </c>
      <c r="R5" s="5">
        <f t="shared" si="0"/>
        <v>55.576007842928405</v>
      </c>
      <c r="S5" s="5">
        <f t="shared" si="0"/>
        <v>53.420644208085307</v>
      </c>
      <c r="T5" s="5">
        <f t="shared" si="0"/>
        <v>55.743943081004645</v>
      </c>
      <c r="V5" s="1" t="s">
        <v>0</v>
      </c>
      <c r="W5" s="5">
        <f>IF(ISNUMBER(M5),IF(ABS($X$2)&gt;1,SQRT(M5),M5),"")</f>
        <v>68.554135818880169</v>
      </c>
      <c r="X5" s="5">
        <f t="shared" ref="X5:AD16" si="1">IF(ISNUMBER(N5),IF(ABS($X$2)&gt;1,SQRT(N5),N5),"")</f>
        <v>63.01250048016864</v>
      </c>
      <c r="Y5" s="5">
        <f t="shared" si="1"/>
        <v>61.811059387972662</v>
      </c>
      <c r="Z5" s="5">
        <f t="shared" si="1"/>
        <v>58.492396740885603</v>
      </c>
      <c r="AA5" s="5">
        <f t="shared" si="1"/>
        <v>56.403023958431959</v>
      </c>
      <c r="AB5" s="5">
        <f t="shared" si="1"/>
        <v>55.576007842928405</v>
      </c>
      <c r="AC5" s="5">
        <f t="shared" si="1"/>
        <v>53.420644208085307</v>
      </c>
      <c r="AD5" s="5">
        <f t="shared" si="1"/>
        <v>55.743943081004645</v>
      </c>
      <c r="AF5" s="1" t="s">
        <v>0</v>
      </c>
      <c r="AG5" s="5">
        <f t="shared" ref="AG5:AG14" si="2">IF(ISNUMBER(W5),(W5-$AI$2)/($AG$2-$AI$2),":")</f>
        <v>0.24715123635789948</v>
      </c>
      <c r="AH5" s="5">
        <f t="shared" ref="AH5:AH14" si="3">IF(ISNUMBER(X5),(X5-$AI$2)/($AG$2-$AI$2),":")</f>
        <v>0.21482439114978302</v>
      </c>
      <c r="AI5" s="5">
        <f t="shared" ref="AI5:AI14" si="4">IF(ISNUMBER(Y5),(Y5-$AI$2)/($AG$2-$AI$2),":")</f>
        <v>0.20781584622753269</v>
      </c>
      <c r="AJ5" s="5">
        <f t="shared" ref="AJ5:AJ14" si="5">IF(ISNUMBER(Z5),(Z5-$AI$2)/($AG$2-$AI$2),":")</f>
        <v>0.18845659807547274</v>
      </c>
      <c r="AK5" s="5">
        <f t="shared" ref="AK5:AK14" si="6">IF(ISNUMBER(AA5),(AA5-$AI$2)/($AG$2-$AI$2),":")</f>
        <v>0.17626834922975659</v>
      </c>
      <c r="AL5" s="5">
        <f t="shared" ref="AL5:AL14" si="7">IF(ISNUMBER(AB5),(AB5-$AI$2)/($AG$2-$AI$2),":")</f>
        <v>0.17144399318385387</v>
      </c>
      <c r="AM5" s="5">
        <f t="shared" ref="AM5:AM14" si="8">IF(ISNUMBER(AC5),(AC5-$AI$2)/($AG$2-$AI$2),":")</f>
        <v>0.15887079008908361</v>
      </c>
      <c r="AN5" s="5">
        <f t="shared" ref="AN5:AN14" si="9">IF(ISNUMBER(AD5),(AD5-$AI$2)/($AG$2-$AI$2),":")</f>
        <v>0.17242363477238559</v>
      </c>
    </row>
    <row r="6" spans="1:40">
      <c r="A6" s="1" t="s">
        <v>1</v>
      </c>
      <c r="B6" s="1" t="s">
        <v>29</v>
      </c>
      <c r="C6" s="5">
        <v>107.26807313709486</v>
      </c>
      <c r="D6" s="5">
        <v>107.83656198278864</v>
      </c>
      <c r="E6" s="5">
        <v>117.84407817877724</v>
      </c>
      <c r="F6" s="5">
        <v>118.02205705087907</v>
      </c>
      <c r="G6" s="5">
        <v>115.99799311814458</v>
      </c>
      <c r="H6" s="5">
        <v>117.61723780130085</v>
      </c>
      <c r="I6" s="5">
        <v>106.49825617007593</v>
      </c>
      <c r="J6" s="5">
        <v>109.83853140561293</v>
      </c>
      <c r="L6" s="1" t="s">
        <v>1</v>
      </c>
      <c r="M6" s="5">
        <f t="shared" si="0"/>
        <v>107.26807313709486</v>
      </c>
      <c r="N6" s="5">
        <f t="shared" si="0"/>
        <v>107.83656198278864</v>
      </c>
      <c r="O6" s="5">
        <f t="shared" si="0"/>
        <v>117.84407817877724</v>
      </c>
      <c r="P6" s="5">
        <f t="shared" si="0"/>
        <v>118.02205705087907</v>
      </c>
      <c r="Q6" s="5">
        <f t="shared" si="0"/>
        <v>115.99799311814458</v>
      </c>
      <c r="R6" s="5">
        <f t="shared" si="0"/>
        <v>117.61723780130085</v>
      </c>
      <c r="S6" s="5">
        <f t="shared" si="0"/>
        <v>106.49825617007593</v>
      </c>
      <c r="T6" s="5">
        <f t="shared" si="0"/>
        <v>109.83853140561293</v>
      </c>
      <c r="V6" s="1" t="s">
        <v>1</v>
      </c>
      <c r="W6" s="5">
        <f t="shared" ref="W6:W16" si="10">IF(ISNUMBER(M6),IF(ABS($X$2)&gt;1,SQRT(M6),M6),"")</f>
        <v>107.26807313709486</v>
      </c>
      <c r="X6" s="5">
        <f t="shared" si="1"/>
        <v>107.83656198278864</v>
      </c>
      <c r="Y6" s="5">
        <f t="shared" si="1"/>
        <v>117.84407817877724</v>
      </c>
      <c r="Z6" s="5">
        <f t="shared" si="1"/>
        <v>118.02205705087907</v>
      </c>
      <c r="AA6" s="5">
        <f t="shared" si="1"/>
        <v>115.99799311814458</v>
      </c>
      <c r="AB6" s="5">
        <f t="shared" si="1"/>
        <v>117.61723780130085</v>
      </c>
      <c r="AC6" s="5">
        <f t="shared" si="1"/>
        <v>106.49825617007593</v>
      </c>
      <c r="AD6" s="5">
        <f t="shared" si="1"/>
        <v>109.83853140561293</v>
      </c>
      <c r="AF6" s="1" t="s">
        <v>1</v>
      </c>
      <c r="AG6" s="5">
        <f t="shared" si="2"/>
        <v>0.47298700190172754</v>
      </c>
      <c r="AH6" s="5">
        <f t="shared" si="3"/>
        <v>0.47630325239351035</v>
      </c>
      <c r="AI6" s="5">
        <f t="shared" si="4"/>
        <v>0.53468158427787804</v>
      </c>
      <c r="AJ6" s="5">
        <f t="shared" si="5"/>
        <v>0.53571981488979858</v>
      </c>
      <c r="AK6" s="5">
        <f t="shared" si="6"/>
        <v>0.52391254186557745</v>
      </c>
      <c r="AL6" s="5">
        <f t="shared" si="7"/>
        <v>0.53335832258319293</v>
      </c>
      <c r="AM6" s="5">
        <f t="shared" si="8"/>
        <v>0.46849631415156812</v>
      </c>
      <c r="AN6" s="5">
        <f t="shared" si="9"/>
        <v>0.48798163822863283</v>
      </c>
    </row>
    <row r="7" spans="1:40">
      <c r="A7" s="1" t="s">
        <v>2</v>
      </c>
      <c r="B7" s="1" t="s">
        <v>30</v>
      </c>
      <c r="C7" s="5">
        <v>52.147270544506114</v>
      </c>
      <c r="D7" s="5">
        <v>49.265252577883359</v>
      </c>
      <c r="E7" s="5">
        <v>52.644081496014465</v>
      </c>
      <c r="F7" s="5">
        <v>56.605194693247647</v>
      </c>
      <c r="G7" s="5">
        <v>61.649925725900019</v>
      </c>
      <c r="H7" s="5">
        <v>64.979034226564124</v>
      </c>
      <c r="I7" s="5">
        <v>75.970344668194656</v>
      </c>
      <c r="J7" s="5">
        <v>94.487493867448677</v>
      </c>
      <c r="L7" s="1" t="s">
        <v>2</v>
      </c>
      <c r="M7" s="5">
        <f t="shared" si="0"/>
        <v>52.147270544506114</v>
      </c>
      <c r="N7" s="5">
        <f t="shared" si="0"/>
        <v>49.265252577883359</v>
      </c>
      <c r="O7" s="5">
        <f t="shared" si="0"/>
        <v>52.644081496014465</v>
      </c>
      <c r="P7" s="5">
        <f t="shared" si="0"/>
        <v>56.605194693247647</v>
      </c>
      <c r="Q7" s="5">
        <f t="shared" si="0"/>
        <v>61.649925725900019</v>
      </c>
      <c r="R7" s="5">
        <f t="shared" si="0"/>
        <v>64.979034226564124</v>
      </c>
      <c r="S7" s="5">
        <f t="shared" si="0"/>
        <v>75.970344668194656</v>
      </c>
      <c r="T7" s="5">
        <f t="shared" si="0"/>
        <v>94.487493867448677</v>
      </c>
      <c r="V7" s="1" t="s">
        <v>2</v>
      </c>
      <c r="W7" s="5">
        <f t="shared" si="10"/>
        <v>52.147270544506114</v>
      </c>
      <c r="X7" s="5">
        <f t="shared" si="1"/>
        <v>49.265252577883359</v>
      </c>
      <c r="Y7" s="5">
        <f t="shared" si="1"/>
        <v>52.644081496014465</v>
      </c>
      <c r="Z7" s="5">
        <f t="shared" si="1"/>
        <v>56.605194693247647</v>
      </c>
      <c r="AA7" s="5">
        <f t="shared" si="1"/>
        <v>61.649925725900019</v>
      </c>
      <c r="AB7" s="5">
        <f t="shared" si="1"/>
        <v>64.979034226564124</v>
      </c>
      <c r="AC7" s="5">
        <f t="shared" si="1"/>
        <v>75.970344668194656</v>
      </c>
      <c r="AD7" s="5">
        <f t="shared" si="1"/>
        <v>94.487493867448677</v>
      </c>
      <c r="AF7" s="1" t="s">
        <v>2</v>
      </c>
      <c r="AG7" s="5">
        <f t="shared" si="2"/>
        <v>0.15144263020511195</v>
      </c>
      <c r="AH7" s="5">
        <f t="shared" si="3"/>
        <v>0.13463052637662615</v>
      </c>
      <c r="AI7" s="5">
        <f t="shared" si="4"/>
        <v>0.15434075138153019</v>
      </c>
      <c r="AJ7" s="5">
        <f t="shared" si="5"/>
        <v>0.17744770183066547</v>
      </c>
      <c r="AK7" s="5">
        <f t="shared" si="6"/>
        <v>0.20687588128338491</v>
      </c>
      <c r="AL7" s="5">
        <f t="shared" si="7"/>
        <v>0.22629606478593481</v>
      </c>
      <c r="AM7" s="5">
        <f t="shared" si="8"/>
        <v>0.29041330988845315</v>
      </c>
      <c r="AN7" s="5">
        <f t="shared" si="9"/>
        <v>0.39843214896259932</v>
      </c>
    </row>
    <row r="8" spans="1:40">
      <c r="A8" s="1" t="s">
        <v>3</v>
      </c>
      <c r="B8" s="1" t="s">
        <v>31</v>
      </c>
      <c r="C8" s="5">
        <v>91.987452746722425</v>
      </c>
      <c r="D8" s="5">
        <v>90.176020886291383</v>
      </c>
      <c r="E8" s="5">
        <v>97.271735437656574</v>
      </c>
      <c r="F8" s="5">
        <v>91.605207858870187</v>
      </c>
      <c r="G8" s="5">
        <v>104.05419472017962</v>
      </c>
      <c r="H8" s="5">
        <v>101.26466512440106</v>
      </c>
      <c r="I8" s="5">
        <v>93.10613216665682</v>
      </c>
      <c r="J8" s="5">
        <v>82.085741329385471</v>
      </c>
      <c r="L8" s="1" t="s">
        <v>3</v>
      </c>
      <c r="M8" s="5">
        <f t="shared" si="0"/>
        <v>91.987452746722425</v>
      </c>
      <c r="N8" s="5">
        <f t="shared" si="0"/>
        <v>90.176020886291383</v>
      </c>
      <c r="O8" s="5">
        <f t="shared" si="0"/>
        <v>97.271735437656574</v>
      </c>
      <c r="P8" s="5">
        <f t="shared" si="0"/>
        <v>91.605207858870187</v>
      </c>
      <c r="Q8" s="5">
        <f t="shared" si="0"/>
        <v>104.05419472017962</v>
      </c>
      <c r="R8" s="5">
        <f t="shared" si="0"/>
        <v>101.26466512440106</v>
      </c>
      <c r="S8" s="5">
        <f t="shared" si="0"/>
        <v>93.10613216665682</v>
      </c>
      <c r="T8" s="5">
        <f t="shared" si="0"/>
        <v>82.085741329385471</v>
      </c>
      <c r="V8" s="1" t="s">
        <v>3</v>
      </c>
      <c r="W8" s="5">
        <f t="shared" si="10"/>
        <v>91.987452746722425</v>
      </c>
      <c r="X8" s="5">
        <f t="shared" si="1"/>
        <v>90.176020886291383</v>
      </c>
      <c r="Y8" s="5">
        <f t="shared" si="1"/>
        <v>97.271735437656574</v>
      </c>
      <c r="Z8" s="5">
        <f t="shared" si="1"/>
        <v>91.605207858870187</v>
      </c>
      <c r="AA8" s="5">
        <f t="shared" si="1"/>
        <v>104.05419472017962</v>
      </c>
      <c r="AB8" s="5">
        <f t="shared" si="1"/>
        <v>101.26466512440106</v>
      </c>
      <c r="AC8" s="5">
        <f t="shared" si="1"/>
        <v>93.10613216665682</v>
      </c>
      <c r="AD8" s="5">
        <f t="shared" si="1"/>
        <v>82.085741329385471</v>
      </c>
      <c r="AF8" s="1" t="s">
        <v>3</v>
      </c>
      <c r="AG8" s="5">
        <f t="shared" si="2"/>
        <v>0.38384828745170563</v>
      </c>
      <c r="AH8" s="5">
        <f t="shared" si="3"/>
        <v>0.37328139270348132</v>
      </c>
      <c r="AI8" s="5">
        <f t="shared" si="4"/>
        <v>0.41467387920301607</v>
      </c>
      <c r="AJ8" s="5">
        <f t="shared" si="5"/>
        <v>0.38161848152512762</v>
      </c>
      <c r="AK8" s="5">
        <f t="shared" si="6"/>
        <v>0.45423900717613425</v>
      </c>
      <c r="AL8" s="5">
        <f t="shared" si="7"/>
        <v>0.43796642951006937</v>
      </c>
      <c r="AM8" s="5">
        <f t="shared" si="8"/>
        <v>0.39037404640829054</v>
      </c>
      <c r="AN8" s="5">
        <f t="shared" si="9"/>
        <v>0.32608716231096063</v>
      </c>
    </row>
    <row r="9" spans="1:40">
      <c r="A9" s="1" t="s">
        <v>4</v>
      </c>
      <c r="B9" s="1" t="s">
        <v>32</v>
      </c>
      <c r="C9" s="5">
        <v>109.40728211209932</v>
      </c>
      <c r="D9" s="5">
        <v>105.83213563518525</v>
      </c>
      <c r="E9" s="5">
        <v>105.95322795022277</v>
      </c>
      <c r="F9" s="5">
        <v>106.79052659759991</v>
      </c>
      <c r="G9" s="5">
        <v>100.60062054341311</v>
      </c>
      <c r="H9" s="5">
        <v>99.172985653855335</v>
      </c>
      <c r="I9" s="5">
        <v>96.286919907454376</v>
      </c>
      <c r="J9" s="5">
        <v>125.17073026431686</v>
      </c>
      <c r="L9" s="1" t="s">
        <v>4</v>
      </c>
      <c r="M9" s="5">
        <f t="shared" si="0"/>
        <v>109.40728211209932</v>
      </c>
      <c r="N9" s="5">
        <f t="shared" si="0"/>
        <v>105.83213563518525</v>
      </c>
      <c r="O9" s="5">
        <f t="shared" si="0"/>
        <v>105.95322795022277</v>
      </c>
      <c r="P9" s="5">
        <f t="shared" si="0"/>
        <v>106.79052659759991</v>
      </c>
      <c r="Q9" s="5">
        <f t="shared" si="0"/>
        <v>100.60062054341311</v>
      </c>
      <c r="R9" s="5">
        <f t="shared" si="0"/>
        <v>99.172985653855335</v>
      </c>
      <c r="S9" s="5">
        <f t="shared" si="0"/>
        <v>96.286919907454376</v>
      </c>
      <c r="T9" s="5">
        <f t="shared" si="0"/>
        <v>125.17073026431686</v>
      </c>
      <c r="V9" s="1" t="s">
        <v>4</v>
      </c>
      <c r="W9" s="5">
        <f t="shared" si="10"/>
        <v>109.40728211209932</v>
      </c>
      <c r="X9" s="5">
        <f t="shared" si="1"/>
        <v>105.83213563518525</v>
      </c>
      <c r="Y9" s="5">
        <f t="shared" si="1"/>
        <v>105.95322795022277</v>
      </c>
      <c r="Z9" s="5">
        <f t="shared" si="1"/>
        <v>106.79052659759991</v>
      </c>
      <c r="AA9" s="5">
        <f t="shared" si="1"/>
        <v>100.60062054341311</v>
      </c>
      <c r="AB9" s="5">
        <f t="shared" si="1"/>
        <v>99.172985653855335</v>
      </c>
      <c r="AC9" s="5">
        <f t="shared" si="1"/>
        <v>96.286919907454376</v>
      </c>
      <c r="AD9" s="5">
        <f t="shared" si="1"/>
        <v>125.17073026431686</v>
      </c>
      <c r="AF9" s="1" t="s">
        <v>4</v>
      </c>
      <c r="AG9" s="5">
        <f t="shared" si="2"/>
        <v>0.48546596761780469</v>
      </c>
      <c r="AH9" s="5">
        <f t="shared" si="3"/>
        <v>0.46461053421384202</v>
      </c>
      <c r="AI9" s="5">
        <f t="shared" si="4"/>
        <v>0.46531692001601938</v>
      </c>
      <c r="AJ9" s="5">
        <f t="shared" si="5"/>
        <v>0.47020125868364082</v>
      </c>
      <c r="AK9" s="5">
        <f t="shared" si="6"/>
        <v>0.43409275954284315</v>
      </c>
      <c r="AL9" s="5">
        <f t="shared" si="7"/>
        <v>0.42576472471780702</v>
      </c>
      <c r="AM9" s="5">
        <f t="shared" si="8"/>
        <v>0.40892900837382196</v>
      </c>
      <c r="AN9" s="5">
        <f t="shared" si="9"/>
        <v>0.57742123302532378</v>
      </c>
    </row>
    <row r="10" spans="1:40">
      <c r="A10" s="1" t="s">
        <v>5</v>
      </c>
      <c r="B10" s="1" t="s">
        <v>33</v>
      </c>
      <c r="C10" s="5">
        <v>116.05694470966307</v>
      </c>
      <c r="D10" s="5">
        <v>133.41405382001136</v>
      </c>
      <c r="E10" s="5">
        <v>161.18568851442546</v>
      </c>
      <c r="F10" s="5">
        <v>197.61137250391437</v>
      </c>
      <c r="G10" s="5">
        <v>288.61413086565983</v>
      </c>
      <c r="H10" s="5">
        <v>338.84682305706565</v>
      </c>
      <c r="I10" s="5">
        <v>334.14557056801851</v>
      </c>
      <c r="J10" s="5">
        <v>385.29995788584654</v>
      </c>
      <c r="L10" s="1" t="s">
        <v>5</v>
      </c>
      <c r="M10" s="5">
        <f t="shared" si="0"/>
        <v>116.05694470966307</v>
      </c>
      <c r="N10" s="5">
        <f t="shared" si="0"/>
        <v>133.41405382001136</v>
      </c>
      <c r="O10" s="5">
        <f t="shared" si="0"/>
        <v>161.18568851442546</v>
      </c>
      <c r="P10" s="5">
        <f t="shared" si="0"/>
        <v>197.61137250391437</v>
      </c>
      <c r="Q10" s="5">
        <f t="shared" si="0"/>
        <v>197.61137250391437</v>
      </c>
      <c r="R10" s="5">
        <f t="shared" si="0"/>
        <v>197.61137250391437</v>
      </c>
      <c r="S10" s="5">
        <f t="shared" si="0"/>
        <v>197.61137250391437</v>
      </c>
      <c r="T10" s="5">
        <f t="shared" si="0"/>
        <v>197.61137250391437</v>
      </c>
      <c r="V10" s="1" t="s">
        <v>5</v>
      </c>
      <c r="W10" s="5">
        <f t="shared" si="10"/>
        <v>116.05694470966307</v>
      </c>
      <c r="X10" s="5">
        <f t="shared" si="1"/>
        <v>133.41405382001136</v>
      </c>
      <c r="Y10" s="5">
        <f t="shared" si="1"/>
        <v>161.18568851442546</v>
      </c>
      <c r="Z10" s="5">
        <f t="shared" si="1"/>
        <v>197.61137250391437</v>
      </c>
      <c r="AA10" s="5">
        <f t="shared" si="1"/>
        <v>197.61137250391437</v>
      </c>
      <c r="AB10" s="5">
        <f t="shared" si="1"/>
        <v>197.61137250391437</v>
      </c>
      <c r="AC10" s="5">
        <f t="shared" si="1"/>
        <v>197.61137250391437</v>
      </c>
      <c r="AD10" s="5">
        <f t="shared" si="1"/>
        <v>197.61137250391437</v>
      </c>
      <c r="AF10" s="1" t="s">
        <v>5</v>
      </c>
      <c r="AG10" s="5">
        <f t="shared" si="2"/>
        <v>0.52425643294777802</v>
      </c>
      <c r="AH10" s="5">
        <f t="shared" si="3"/>
        <v>0.62550823772659569</v>
      </c>
      <c r="AI10" s="5">
        <f t="shared" si="4"/>
        <v>0.78751264275686594</v>
      </c>
      <c r="AJ10" s="5">
        <f t="shared" si="5"/>
        <v>1</v>
      </c>
      <c r="AK10" s="5">
        <f t="shared" si="6"/>
        <v>1</v>
      </c>
      <c r="AL10" s="5">
        <f t="shared" si="7"/>
        <v>1</v>
      </c>
      <c r="AM10" s="5">
        <f t="shared" si="8"/>
        <v>1</v>
      </c>
      <c r="AN10" s="5">
        <f t="shared" si="9"/>
        <v>1</v>
      </c>
    </row>
    <row r="11" spans="1:40">
      <c r="A11" s="1" t="s">
        <v>6</v>
      </c>
      <c r="B11" s="1" t="s">
        <v>34</v>
      </c>
      <c r="C11" s="5">
        <v>30.936542909180027</v>
      </c>
      <c r="D11" s="5">
        <v>35.058137344277107</v>
      </c>
      <c r="E11" s="5">
        <v>40.466223612516799</v>
      </c>
      <c r="F11" s="5">
        <v>40.523326647523106</v>
      </c>
      <c r="G11" s="5">
        <v>34.260752994779949</v>
      </c>
      <c r="H11" s="5">
        <v>37.982893968596933</v>
      </c>
      <c r="I11" s="5">
        <v>38.605798810313964</v>
      </c>
      <c r="J11" s="5">
        <v>47.149069838436205</v>
      </c>
      <c r="L11" s="1" t="s">
        <v>6</v>
      </c>
      <c r="M11" s="5">
        <f t="shared" si="0"/>
        <v>30.936542909180027</v>
      </c>
      <c r="N11" s="5">
        <f t="shared" si="0"/>
        <v>35.058137344277107</v>
      </c>
      <c r="O11" s="5">
        <f t="shared" si="0"/>
        <v>40.466223612516799</v>
      </c>
      <c r="P11" s="5">
        <f t="shared" si="0"/>
        <v>40.523326647523106</v>
      </c>
      <c r="Q11" s="5">
        <f t="shared" si="0"/>
        <v>34.260752994779949</v>
      </c>
      <c r="R11" s="5">
        <f t="shared" si="0"/>
        <v>37.982893968596933</v>
      </c>
      <c r="S11" s="5">
        <f t="shared" si="0"/>
        <v>38.605798810313964</v>
      </c>
      <c r="T11" s="5">
        <f t="shared" si="0"/>
        <v>47.149069838436205</v>
      </c>
      <c r="V11" s="1" t="s">
        <v>6</v>
      </c>
      <c r="W11" s="5">
        <f t="shared" si="10"/>
        <v>30.936542909180027</v>
      </c>
      <c r="X11" s="5">
        <f t="shared" si="1"/>
        <v>35.058137344277107</v>
      </c>
      <c r="Y11" s="5">
        <f t="shared" si="1"/>
        <v>40.466223612516799</v>
      </c>
      <c r="Z11" s="5">
        <f t="shared" si="1"/>
        <v>40.523326647523106</v>
      </c>
      <c r="AA11" s="5">
        <f t="shared" si="1"/>
        <v>34.260752994779949</v>
      </c>
      <c r="AB11" s="5">
        <f t="shared" si="1"/>
        <v>37.982893968596933</v>
      </c>
      <c r="AC11" s="5">
        <f t="shared" si="1"/>
        <v>38.605798810313964</v>
      </c>
      <c r="AD11" s="5">
        <f t="shared" si="1"/>
        <v>47.149069838436205</v>
      </c>
      <c r="AF11" s="1" t="s">
        <v>6</v>
      </c>
      <c r="AG11" s="5">
        <f t="shared" si="2"/>
        <v>2.7710939628350032E-2</v>
      </c>
      <c r="AH11" s="5">
        <f t="shared" si="3"/>
        <v>5.1754049138510672E-2</v>
      </c>
      <c r="AI11" s="5">
        <f t="shared" si="4"/>
        <v>8.3301842701226952E-2</v>
      </c>
      <c r="AJ11" s="5">
        <f t="shared" si="5"/>
        <v>8.3634950323929494E-2</v>
      </c>
      <c r="AK11" s="5">
        <f t="shared" si="6"/>
        <v>4.7102548478136552E-2</v>
      </c>
      <c r="AL11" s="5">
        <f t="shared" si="7"/>
        <v>6.8815466732217473E-2</v>
      </c>
      <c r="AM11" s="5">
        <f t="shared" si="8"/>
        <v>7.244915014276368E-2</v>
      </c>
      <c r="AN11" s="5">
        <f t="shared" si="9"/>
        <v>0.12228588302336976</v>
      </c>
    </row>
    <row r="12" spans="1:40">
      <c r="A12" s="1" t="s">
        <v>8</v>
      </c>
      <c r="B12" s="1" t="s">
        <v>35</v>
      </c>
      <c r="C12" s="5">
        <v>40.815947849782376</v>
      </c>
      <c r="D12" s="5">
        <v>47.935480259678386</v>
      </c>
      <c r="E12" s="5">
        <v>66.337235430430482</v>
      </c>
      <c r="F12" s="5">
        <v>87.448480472969933</v>
      </c>
      <c r="G12" s="5">
        <v>106.46956563287266</v>
      </c>
      <c r="H12" s="5">
        <v>95.88767782118029</v>
      </c>
      <c r="I12" s="5">
        <v>101.95048801281757</v>
      </c>
      <c r="J12" s="5">
        <v>80.345632261123512</v>
      </c>
      <c r="L12" s="1" t="s">
        <v>8</v>
      </c>
      <c r="M12" s="5">
        <f t="shared" ref="M12:T12" si="11">IF(ISNUMBER(C12),IF(C12&gt;$M$2,$M$2,IF(C12&lt;$O$2,$O$2,C12)),":")</f>
        <v>40.815947849782376</v>
      </c>
      <c r="N12" s="5">
        <f t="shared" si="11"/>
        <v>47.935480259678386</v>
      </c>
      <c r="O12" s="5">
        <f t="shared" si="11"/>
        <v>66.337235430430482</v>
      </c>
      <c r="P12" s="5">
        <f t="shared" si="11"/>
        <v>87.448480472969933</v>
      </c>
      <c r="Q12" s="5">
        <f t="shared" si="11"/>
        <v>106.46956563287266</v>
      </c>
      <c r="R12" s="5">
        <f t="shared" si="11"/>
        <v>95.88767782118029</v>
      </c>
      <c r="S12" s="5">
        <f t="shared" si="11"/>
        <v>101.95048801281757</v>
      </c>
      <c r="T12" s="5">
        <f t="shared" si="11"/>
        <v>80.345632261123512</v>
      </c>
      <c r="V12" s="1" t="s">
        <v>8</v>
      </c>
      <c r="W12" s="5">
        <f t="shared" ref="W12:AD12" si="12">IF(ISNUMBER(M12),IF(ABS($X$2)&gt;1,SQRT(M12),M12),"")</f>
        <v>40.815947849782376</v>
      </c>
      <c r="X12" s="5">
        <f t="shared" si="12"/>
        <v>47.935480259678386</v>
      </c>
      <c r="Y12" s="5">
        <f t="shared" si="12"/>
        <v>66.337235430430482</v>
      </c>
      <c r="Z12" s="5">
        <f t="shared" si="12"/>
        <v>87.448480472969933</v>
      </c>
      <c r="AA12" s="5">
        <f t="shared" si="12"/>
        <v>106.46956563287266</v>
      </c>
      <c r="AB12" s="5">
        <f t="shared" si="12"/>
        <v>95.88767782118029</v>
      </c>
      <c r="AC12" s="5">
        <f t="shared" si="12"/>
        <v>101.95048801281757</v>
      </c>
      <c r="AD12" s="5">
        <f t="shared" si="12"/>
        <v>80.345632261123512</v>
      </c>
      <c r="AF12" s="1" t="s">
        <v>8</v>
      </c>
      <c r="AG12" s="5">
        <f t="shared" si="2"/>
        <v>8.5341941082409764E-2</v>
      </c>
      <c r="AH12" s="5">
        <f t="shared" si="3"/>
        <v>0.1268733678367347</v>
      </c>
      <c r="AI12" s="5">
        <f t="shared" si="4"/>
        <v>0.23421906177062521</v>
      </c>
      <c r="AJ12" s="5">
        <f t="shared" si="5"/>
        <v>0.35737042575038963</v>
      </c>
      <c r="AK12" s="5">
        <f t="shared" si="6"/>
        <v>0.46832894937593417</v>
      </c>
      <c r="AL12" s="5">
        <f t="shared" si="7"/>
        <v>0.40660005016298656</v>
      </c>
      <c r="AM12" s="5">
        <f t="shared" si="8"/>
        <v>0.44196714211545324</v>
      </c>
      <c r="AN12" s="5">
        <f t="shared" si="9"/>
        <v>0.31593632540872174</v>
      </c>
    </row>
    <row r="13" spans="1:40">
      <c r="A13" s="1" t="s">
        <v>7</v>
      </c>
      <c r="B13" s="1" t="s">
        <v>36</v>
      </c>
      <c r="C13" s="5">
        <v>115.86581797003916</v>
      </c>
      <c r="D13" s="5">
        <v>115.69060164478499</v>
      </c>
      <c r="E13" s="5">
        <v>122.09109918227665</v>
      </c>
      <c r="F13" s="5">
        <v>114.35800686462616</v>
      </c>
      <c r="G13" s="5">
        <v>109.56283689204578</v>
      </c>
      <c r="H13" s="5">
        <v>118.8736142902163</v>
      </c>
      <c r="I13" s="5">
        <v>126.42368545512204</v>
      </c>
      <c r="J13" s="5">
        <v>138.08706761414103</v>
      </c>
      <c r="L13" s="1" t="s">
        <v>7</v>
      </c>
      <c r="M13" s="5">
        <f t="shared" si="0"/>
        <v>115.86581797003916</v>
      </c>
      <c r="N13" s="5">
        <f t="shared" si="0"/>
        <v>115.69060164478499</v>
      </c>
      <c r="O13" s="5">
        <f t="shared" si="0"/>
        <v>122.09109918227665</v>
      </c>
      <c r="P13" s="5">
        <f t="shared" si="0"/>
        <v>114.35800686462616</v>
      </c>
      <c r="Q13" s="5">
        <f t="shared" si="0"/>
        <v>109.56283689204578</v>
      </c>
      <c r="R13" s="5">
        <f t="shared" si="0"/>
        <v>118.8736142902163</v>
      </c>
      <c r="S13" s="5">
        <f t="shared" si="0"/>
        <v>126.42368545512204</v>
      </c>
      <c r="T13" s="5">
        <f t="shared" si="0"/>
        <v>138.08706761414103</v>
      </c>
      <c r="V13" s="1" t="s">
        <v>7</v>
      </c>
      <c r="W13" s="5">
        <f t="shared" si="10"/>
        <v>115.86581797003916</v>
      </c>
      <c r="X13" s="5">
        <f t="shared" si="1"/>
        <v>115.69060164478499</v>
      </c>
      <c r="Y13" s="5">
        <f t="shared" si="1"/>
        <v>122.09109918227665</v>
      </c>
      <c r="Z13" s="5">
        <f t="shared" si="1"/>
        <v>114.35800686462616</v>
      </c>
      <c r="AA13" s="5">
        <f t="shared" si="1"/>
        <v>109.56283689204578</v>
      </c>
      <c r="AB13" s="5">
        <f t="shared" si="1"/>
        <v>118.8736142902163</v>
      </c>
      <c r="AC13" s="5">
        <f t="shared" si="1"/>
        <v>126.42368545512204</v>
      </c>
      <c r="AD13" s="5">
        <f t="shared" si="1"/>
        <v>138.08706761414103</v>
      </c>
      <c r="AF13" s="1" t="s">
        <v>7</v>
      </c>
      <c r="AG13" s="5">
        <f t="shared" si="2"/>
        <v>0.52314150492575651</v>
      </c>
      <c r="AH13" s="5">
        <f t="shared" si="3"/>
        <v>0.52211938948902625</v>
      </c>
      <c r="AI13" s="5">
        <f t="shared" si="4"/>
        <v>0.55945636323467363</v>
      </c>
      <c r="AJ13" s="5">
        <f t="shared" si="5"/>
        <v>0.51434576626224893</v>
      </c>
      <c r="AK13" s="5">
        <f t="shared" si="6"/>
        <v>0.48637338843952199</v>
      </c>
      <c r="AL13" s="5">
        <f t="shared" si="7"/>
        <v>0.54068733032149896</v>
      </c>
      <c r="AM13" s="5">
        <f t="shared" si="8"/>
        <v>0.58473028279677308</v>
      </c>
      <c r="AN13" s="5">
        <f t="shared" si="9"/>
        <v>0.65276802375454945</v>
      </c>
    </row>
    <row r="14" spans="1:40">
      <c r="A14" s="1" t="s">
        <v>11</v>
      </c>
      <c r="B14" s="1" t="s">
        <v>37</v>
      </c>
      <c r="C14" s="5">
        <v>53.940175883810042</v>
      </c>
      <c r="D14" s="5">
        <v>55.178302739329673</v>
      </c>
      <c r="E14" s="5">
        <v>58.931332526828108</v>
      </c>
      <c r="F14" s="5">
        <v>59.420464225274323</v>
      </c>
      <c r="G14" s="5">
        <v>61.668190739944151</v>
      </c>
      <c r="H14" s="5">
        <v>61.426296653005402</v>
      </c>
      <c r="I14" s="5">
        <v>63.320035687252485</v>
      </c>
      <c r="J14" s="5">
        <v>69.643235859815263</v>
      </c>
      <c r="L14" s="1" t="s">
        <v>11</v>
      </c>
      <c r="M14" s="5">
        <f t="shared" si="0"/>
        <v>53.940175883810042</v>
      </c>
      <c r="N14" s="5">
        <f t="shared" si="0"/>
        <v>55.178302739329673</v>
      </c>
      <c r="O14" s="5">
        <f t="shared" si="0"/>
        <v>58.931332526828108</v>
      </c>
      <c r="P14" s="5">
        <f t="shared" si="0"/>
        <v>59.420464225274323</v>
      </c>
      <c r="Q14" s="5">
        <f t="shared" si="0"/>
        <v>61.668190739944151</v>
      </c>
      <c r="R14" s="5">
        <f t="shared" si="0"/>
        <v>61.426296653005402</v>
      </c>
      <c r="S14" s="5">
        <f t="shared" si="0"/>
        <v>63.320035687252485</v>
      </c>
      <c r="T14" s="5">
        <f t="shared" si="0"/>
        <v>69.643235859815263</v>
      </c>
      <c r="V14" s="1" t="s">
        <v>11</v>
      </c>
      <c r="W14" s="5">
        <f t="shared" si="10"/>
        <v>53.940175883810042</v>
      </c>
      <c r="X14" s="5">
        <f t="shared" si="1"/>
        <v>55.178302739329673</v>
      </c>
      <c r="Y14" s="5">
        <f t="shared" si="1"/>
        <v>58.931332526828108</v>
      </c>
      <c r="Z14" s="5">
        <f t="shared" si="1"/>
        <v>59.420464225274323</v>
      </c>
      <c r="AA14" s="5">
        <f t="shared" si="1"/>
        <v>61.668190739944151</v>
      </c>
      <c r="AB14" s="5">
        <f t="shared" si="1"/>
        <v>61.426296653005402</v>
      </c>
      <c r="AC14" s="5">
        <f t="shared" si="1"/>
        <v>63.320035687252485</v>
      </c>
      <c r="AD14" s="5">
        <f t="shared" si="1"/>
        <v>69.643235859815263</v>
      </c>
      <c r="AF14" s="1" t="s">
        <v>11</v>
      </c>
      <c r="AG14" s="5">
        <f t="shared" si="2"/>
        <v>0.16190145144360207</v>
      </c>
      <c r="AH14" s="5">
        <f t="shared" si="3"/>
        <v>0.1691240008825374</v>
      </c>
      <c r="AI14" s="5">
        <f t="shared" si="4"/>
        <v>0.19101710744521511</v>
      </c>
      <c r="AJ14" s="5">
        <f t="shared" si="5"/>
        <v>0.19387043209319352</v>
      </c>
      <c r="AK14" s="5">
        <f t="shared" si="6"/>
        <v>0.20698242930497776</v>
      </c>
      <c r="AL14" s="5">
        <f t="shared" si="7"/>
        <v>0.20557135256909032</v>
      </c>
      <c r="AM14" s="5">
        <f t="shared" si="8"/>
        <v>0.21661838198963446</v>
      </c>
      <c r="AN14" s="5">
        <f t="shared" si="9"/>
        <v>0.25350444552587192</v>
      </c>
    </row>
    <row r="15" spans="1:40">
      <c r="A15" s="1" t="s">
        <v>9</v>
      </c>
      <c r="B15" s="1" t="s">
        <v>38</v>
      </c>
      <c r="C15" s="5">
        <v>26.18619002677719</v>
      </c>
      <c r="D15" s="5">
        <v>26.896963269795158</v>
      </c>
      <c r="E15" s="5">
        <v>28.402966653524587</v>
      </c>
      <c r="F15" s="5">
        <v>29.166235204929521</v>
      </c>
      <c r="G15" s="5">
        <v>31.515091066209614</v>
      </c>
      <c r="H15" s="5">
        <v>31.183472234986166</v>
      </c>
      <c r="I15" s="5">
        <v>31.472299461506324</v>
      </c>
      <c r="J15" s="5">
        <v>41.653904008597117</v>
      </c>
      <c r="L15" s="1" t="s">
        <v>9</v>
      </c>
      <c r="M15" s="5">
        <f t="shared" si="0"/>
        <v>26.18619002677719</v>
      </c>
      <c r="N15" s="5">
        <f t="shared" si="0"/>
        <v>26.896963269795158</v>
      </c>
      <c r="O15" s="5">
        <f t="shared" si="0"/>
        <v>28.402966653524587</v>
      </c>
      <c r="P15" s="5">
        <f t="shared" si="0"/>
        <v>29.166235204929521</v>
      </c>
      <c r="Q15" s="5">
        <f t="shared" si="0"/>
        <v>31.515091066209614</v>
      </c>
      <c r="R15" s="5">
        <f t="shared" si="0"/>
        <v>31.183472234986166</v>
      </c>
      <c r="S15" s="5">
        <f t="shared" si="0"/>
        <v>31.472299461506324</v>
      </c>
      <c r="T15" s="5">
        <f t="shared" si="0"/>
        <v>41.653904008597117</v>
      </c>
      <c r="V15" s="1" t="s">
        <v>9</v>
      </c>
      <c r="W15" s="5">
        <f t="shared" si="10"/>
        <v>26.18619002677719</v>
      </c>
      <c r="X15" s="5">
        <f t="shared" si="1"/>
        <v>26.896963269795158</v>
      </c>
      <c r="Y15" s="5">
        <f t="shared" si="1"/>
        <v>28.402966653524587</v>
      </c>
      <c r="Z15" s="5">
        <f t="shared" si="1"/>
        <v>29.166235204929521</v>
      </c>
      <c r="AA15" s="5">
        <f t="shared" si="1"/>
        <v>31.515091066209614</v>
      </c>
      <c r="AB15" s="5">
        <f t="shared" si="1"/>
        <v>31.183472234986166</v>
      </c>
      <c r="AC15" s="5">
        <f t="shared" si="1"/>
        <v>31.472299461506324</v>
      </c>
      <c r="AD15" s="5">
        <f t="shared" si="1"/>
        <v>41.653904008597117</v>
      </c>
      <c r="AF15" s="1" t="s">
        <v>9</v>
      </c>
      <c r="AG15" s="5">
        <f t="shared" ref="AG15:AN16" si="13">IF(ISNUMBER(W15),(W15-$AI$2)/($AG$2-$AI$2),":")</f>
        <v>0</v>
      </c>
      <c r="AH15" s="5">
        <f t="shared" si="13"/>
        <v>4.1462592178530319E-3</v>
      </c>
      <c r="AI15" s="5">
        <f t="shared" si="13"/>
        <v>1.2931452629738608E-2</v>
      </c>
      <c r="AJ15" s="5">
        <f t="shared" si="13"/>
        <v>1.7383940533648123E-2</v>
      </c>
      <c r="AK15" s="5">
        <f t="shared" si="13"/>
        <v>3.1085870596305968E-2</v>
      </c>
      <c r="AL15" s="5">
        <f t="shared" si="13"/>
        <v>2.9151389171631528E-2</v>
      </c>
      <c r="AM15" s="5">
        <f t="shared" si="13"/>
        <v>3.0836247967442811E-2</v>
      </c>
      <c r="AN15" s="5">
        <f t="shared" si="13"/>
        <v>9.0230115309241923E-2</v>
      </c>
    </row>
    <row r="16" spans="1:40">
      <c r="A16" s="1" t="s">
        <v>10</v>
      </c>
      <c r="B16" s="1" t="s">
        <v>39</v>
      </c>
      <c r="C16" s="5">
        <v>49.375946346174771</v>
      </c>
      <c r="D16" s="5">
        <v>47.738584427646593</v>
      </c>
      <c r="E16" s="5">
        <v>48.64929659663477</v>
      </c>
      <c r="F16" s="5">
        <v>48.899496466878155</v>
      </c>
      <c r="G16" s="5">
        <v>47.733998632404607</v>
      </c>
      <c r="H16" s="5">
        <v>46.705226185918214</v>
      </c>
      <c r="I16" s="5">
        <v>44.563925420226084</v>
      </c>
      <c r="J16" s="5">
        <v>45.696691657967037</v>
      </c>
      <c r="L16" s="1" t="s">
        <v>10</v>
      </c>
      <c r="M16" s="5">
        <f t="shared" si="0"/>
        <v>49.375946346174771</v>
      </c>
      <c r="N16" s="5">
        <f t="shared" si="0"/>
        <v>47.738584427646593</v>
      </c>
      <c r="O16" s="5">
        <f t="shared" si="0"/>
        <v>48.64929659663477</v>
      </c>
      <c r="P16" s="5">
        <f t="shared" si="0"/>
        <v>48.899496466878155</v>
      </c>
      <c r="Q16" s="5">
        <f t="shared" si="0"/>
        <v>47.733998632404607</v>
      </c>
      <c r="R16" s="5">
        <f t="shared" si="0"/>
        <v>46.705226185918214</v>
      </c>
      <c r="S16" s="5">
        <f t="shared" si="0"/>
        <v>44.563925420226084</v>
      </c>
      <c r="T16" s="5">
        <f t="shared" si="0"/>
        <v>45.696691657967037</v>
      </c>
      <c r="V16" s="1" t="s">
        <v>10</v>
      </c>
      <c r="W16" s="5">
        <f t="shared" si="10"/>
        <v>49.375946346174771</v>
      </c>
      <c r="X16" s="5">
        <f t="shared" si="1"/>
        <v>47.738584427646593</v>
      </c>
      <c r="Y16" s="5">
        <f t="shared" si="1"/>
        <v>48.64929659663477</v>
      </c>
      <c r="Z16" s="5">
        <f t="shared" si="1"/>
        <v>48.899496466878155</v>
      </c>
      <c r="AA16" s="5">
        <f t="shared" si="1"/>
        <v>47.733998632404607</v>
      </c>
      <c r="AB16" s="5">
        <f t="shared" si="1"/>
        <v>46.705226185918214</v>
      </c>
      <c r="AC16" s="5">
        <f t="shared" si="1"/>
        <v>44.563925420226084</v>
      </c>
      <c r="AD16" s="5">
        <f t="shared" si="1"/>
        <v>45.696691657967037</v>
      </c>
      <c r="AF16" s="1" t="s">
        <v>10</v>
      </c>
      <c r="AG16" s="5">
        <f t="shared" si="13"/>
        <v>0.13527625279028288</v>
      </c>
      <c r="AH16" s="5">
        <f t="shared" si="13"/>
        <v>0.12572478611037108</v>
      </c>
      <c r="AI16" s="5">
        <f t="shared" si="13"/>
        <v>0.13103737878682709</v>
      </c>
      <c r="AJ16" s="5">
        <f t="shared" si="13"/>
        <v>0.13249690688315421</v>
      </c>
      <c r="AK16" s="5">
        <f t="shared" si="13"/>
        <v>0.12569803510928873</v>
      </c>
      <c r="AL16" s="5">
        <f t="shared" si="13"/>
        <v>0.11969674386595813</v>
      </c>
      <c r="AM16" s="5">
        <f t="shared" si="13"/>
        <v>0.10720557579630936</v>
      </c>
      <c r="AN16" s="5">
        <f t="shared" si="13"/>
        <v>0.11381350948126856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855B2-424B-40F6-AC59-07B104832D0F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31.759914810202801</v>
      </c>
      <c r="N2" s="1" t="s">
        <v>22</v>
      </c>
      <c r="O2" s="5" cm="1">
        <f t="array" ref="O2">MIN(IF(C5:J16&gt;AVERAGE(C5:J16)-2*STDEVP(C5:J16),C5:J16))</f>
        <v>0.941549344009874</v>
      </c>
      <c r="V2" s="1" t="s">
        <v>23</v>
      </c>
      <c r="X2" s="4">
        <f>SKEW(M5:T16)</f>
        <v>1.6111977865235476</v>
      </c>
      <c r="AF2" s="1" t="s">
        <v>12</v>
      </c>
      <c r="AG2" s="5">
        <f>MAX(W5:AD16)</f>
        <v>5.635593563255143</v>
      </c>
      <c r="AH2" s="1" t="s">
        <v>13</v>
      </c>
      <c r="AI2" s="5">
        <f>MIN(W5:AD16)</f>
        <v>0.97033465567806765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12.62924933956492</v>
      </c>
      <c r="D5" s="5">
        <v>12.307809651246217</v>
      </c>
      <c r="E5" s="5">
        <v>11.535830074503659</v>
      </c>
      <c r="F5" s="5">
        <v>10.656141833516735</v>
      </c>
      <c r="G5" s="5">
        <v>9.4939910520729374</v>
      </c>
      <c r="H5" s="5">
        <v>8.7221594321717699</v>
      </c>
      <c r="I5" s="5">
        <v>7.5872011957755774</v>
      </c>
      <c r="J5" s="5">
        <v>6.7963404788654893</v>
      </c>
      <c r="L5" s="1" t="s">
        <v>0</v>
      </c>
      <c r="M5" s="5">
        <f t="shared" ref="M5:T16" si="0">IF(ISNUMBER(C5),IF(C5&gt;$M$2,$M$2,IF(C5&lt;$O$2,$O$2,C5)),":")</f>
        <v>12.62924933956492</v>
      </c>
      <c r="N5" s="5">
        <f t="shared" si="0"/>
        <v>12.307809651246217</v>
      </c>
      <c r="O5" s="5">
        <f t="shared" si="0"/>
        <v>11.535830074503659</v>
      </c>
      <c r="P5" s="5">
        <f t="shared" si="0"/>
        <v>10.656141833516735</v>
      </c>
      <c r="Q5" s="5">
        <f t="shared" si="0"/>
        <v>9.4939910520729374</v>
      </c>
      <c r="R5" s="5">
        <f t="shared" si="0"/>
        <v>8.7221594321717699</v>
      </c>
      <c r="S5" s="5">
        <f t="shared" si="0"/>
        <v>7.5872011957755774</v>
      </c>
      <c r="T5" s="5">
        <f t="shared" si="0"/>
        <v>6.7963404788654893</v>
      </c>
      <c r="V5" s="1" t="s">
        <v>0</v>
      </c>
      <c r="W5" s="5">
        <f>IF(ISNUMBER(M5),IF(ABS($X$2)&gt;1,SQRT(M5),M5),"")</f>
        <v>3.5537655155573953</v>
      </c>
      <c r="X5" s="5">
        <f t="shared" ref="X5:AD16" si="1">IF(ISNUMBER(N5),IF(ABS($X$2)&gt;1,SQRT(N5),N5),"")</f>
        <v>3.5082488012178121</v>
      </c>
      <c r="Y5" s="5">
        <f t="shared" si="1"/>
        <v>3.3964437393402616</v>
      </c>
      <c r="Z5" s="5">
        <f t="shared" si="1"/>
        <v>3.2643746466232599</v>
      </c>
      <c r="AA5" s="5">
        <f t="shared" si="1"/>
        <v>3.0812320672213147</v>
      </c>
      <c r="AB5" s="5">
        <f t="shared" si="1"/>
        <v>2.9533302274164619</v>
      </c>
      <c r="AC5" s="5">
        <f t="shared" si="1"/>
        <v>2.7544874651694418</v>
      </c>
      <c r="AD5" s="5">
        <f t="shared" si="1"/>
        <v>2.6069791865040828</v>
      </c>
      <c r="AF5" s="1" t="s">
        <v>0</v>
      </c>
      <c r="AG5" s="5">
        <f t="shared" ref="AG5:AG14" si="2">IF(ISNUMBER(W5),(W5-$AI$2)/($AG$2-$AI$2),":")</f>
        <v>0.5537593756443937</v>
      </c>
      <c r="AH5" s="5">
        <f t="shared" ref="AH5:AH14" si="3">IF(ISNUMBER(X5),(X5-$AI$2)/($AG$2-$AI$2),":")</f>
        <v>0.54400285082094668</v>
      </c>
      <c r="AI5" s="5">
        <f t="shared" ref="AI5:AI14" si="4">IF(ISNUMBER(Y5),(Y5-$AI$2)/($AG$2-$AI$2),":")</f>
        <v>0.5200373937921926</v>
      </c>
      <c r="AJ5" s="5">
        <f t="shared" ref="AJ5:AJ14" si="5">IF(ISNUMBER(Z5),(Z5-$AI$2)/($AG$2-$AI$2),":")</f>
        <v>0.49172833413796813</v>
      </c>
      <c r="AK5" s="5">
        <f t="shared" ref="AK5:AK14" si="6">IF(ISNUMBER(AA5),(AA5-$AI$2)/($AG$2-$AI$2),":")</f>
        <v>0.45247165341988527</v>
      </c>
      <c r="AL5" s="5">
        <f t="shared" ref="AL5:AL14" si="7">IF(ISNUMBER(AB5),(AB5-$AI$2)/($AG$2-$AI$2),":")</f>
        <v>0.42505584599339474</v>
      </c>
      <c r="AM5" s="5">
        <f t="shared" ref="AM5:AM14" si="8">IF(ISNUMBER(AC5),(AC5-$AI$2)/($AG$2-$AI$2),":")</f>
        <v>0.38243382518248753</v>
      </c>
      <c r="AN5" s="5">
        <f t="shared" ref="AN5:AN14" si="9">IF(ISNUMBER(AD5),(AD5-$AI$2)/($AG$2-$AI$2),":")</f>
        <v>0.35081537021833037</v>
      </c>
    </row>
    <row r="6" spans="1:40">
      <c r="A6" s="1" t="s">
        <v>1</v>
      </c>
      <c r="B6" s="1" t="s">
        <v>29</v>
      </c>
      <c r="C6" s="5">
        <v>6.5099428544651525</v>
      </c>
      <c r="D6" s="5">
        <v>5.9940497404911923</v>
      </c>
      <c r="E6" s="5">
        <v>6.3766239763938382</v>
      </c>
      <c r="F6" s="5">
        <v>6.3674168362957584</v>
      </c>
      <c r="G6" s="5">
        <v>6.475322501120063</v>
      </c>
      <c r="H6" s="5">
        <v>6.4070560295446466</v>
      </c>
      <c r="I6" s="5">
        <v>6.7333998750650492</v>
      </c>
      <c r="J6" s="5">
        <v>5.4052544644503513</v>
      </c>
      <c r="L6" s="1" t="s">
        <v>1</v>
      </c>
      <c r="M6" s="5">
        <f t="shared" si="0"/>
        <v>6.5099428544651525</v>
      </c>
      <c r="N6" s="5">
        <f t="shared" si="0"/>
        <v>5.9940497404911923</v>
      </c>
      <c r="O6" s="5">
        <f t="shared" si="0"/>
        <v>6.3766239763938382</v>
      </c>
      <c r="P6" s="5">
        <f t="shared" si="0"/>
        <v>6.3674168362957584</v>
      </c>
      <c r="Q6" s="5">
        <f t="shared" si="0"/>
        <v>6.475322501120063</v>
      </c>
      <c r="R6" s="5">
        <f t="shared" si="0"/>
        <v>6.4070560295446466</v>
      </c>
      <c r="S6" s="5">
        <f t="shared" si="0"/>
        <v>6.7333998750650492</v>
      </c>
      <c r="T6" s="5">
        <f t="shared" si="0"/>
        <v>5.4052544644503513</v>
      </c>
      <c r="V6" s="1" t="s">
        <v>1</v>
      </c>
      <c r="W6" s="5">
        <f t="shared" ref="W6:W16" si="10">IF(ISNUMBER(M6),IF(ABS($X$2)&gt;1,SQRT(M6),M6),"")</f>
        <v>2.5514589658595632</v>
      </c>
      <c r="X6" s="5">
        <f t="shared" si="1"/>
        <v>2.4482748498669817</v>
      </c>
      <c r="Y6" s="5">
        <f t="shared" si="1"/>
        <v>2.5251978093594643</v>
      </c>
      <c r="Z6" s="5">
        <f t="shared" si="1"/>
        <v>2.5233740975716934</v>
      </c>
      <c r="AA6" s="5">
        <f t="shared" si="1"/>
        <v>2.5446654988662192</v>
      </c>
      <c r="AB6" s="5">
        <f t="shared" si="1"/>
        <v>2.5312163142538107</v>
      </c>
      <c r="AC6" s="5">
        <f t="shared" si="1"/>
        <v>2.594879549240205</v>
      </c>
      <c r="AD6" s="5">
        <f t="shared" si="1"/>
        <v>2.3249203135699839</v>
      </c>
      <c r="AF6" s="1" t="s">
        <v>1</v>
      </c>
      <c r="AG6" s="5">
        <f t="shared" si="2"/>
        <v>0.33891459005919566</v>
      </c>
      <c r="AH6" s="5">
        <f t="shared" si="3"/>
        <v>0.31679703602055592</v>
      </c>
      <c r="AI6" s="5">
        <f t="shared" si="4"/>
        <v>0.33328550129470141</v>
      </c>
      <c r="AJ6" s="5">
        <f t="shared" si="5"/>
        <v>0.33289458798765881</v>
      </c>
      <c r="AK6" s="5">
        <f t="shared" si="6"/>
        <v>0.33745840785625075</v>
      </c>
      <c r="AL6" s="5">
        <f t="shared" si="7"/>
        <v>0.33457557008050265</v>
      </c>
      <c r="AM6" s="5">
        <f t="shared" si="8"/>
        <v>0.34822180842388717</v>
      </c>
      <c r="AN6" s="5">
        <f t="shared" si="9"/>
        <v>0.29035594480980836</v>
      </c>
    </row>
    <row r="7" spans="1:40">
      <c r="A7" s="1" t="s">
        <v>2</v>
      </c>
      <c r="B7" s="1" t="s">
        <v>30</v>
      </c>
      <c r="C7" s="5">
        <v>2.1848220666379072</v>
      </c>
      <c r="D7" s="5">
        <v>2.0676747241571007</v>
      </c>
      <c r="E7" s="5">
        <v>2.0031479509947854</v>
      </c>
      <c r="F7" s="5">
        <v>2.0506317826517333</v>
      </c>
      <c r="G7" s="5">
        <v>1.9876066176010065</v>
      </c>
      <c r="H7" s="5">
        <v>1.9424955271646911</v>
      </c>
      <c r="I7" s="5">
        <v>1.9843783276174363</v>
      </c>
      <c r="J7" s="5">
        <v>1.986269309179685</v>
      </c>
      <c r="L7" s="1" t="s">
        <v>2</v>
      </c>
      <c r="M7" s="5">
        <f t="shared" si="0"/>
        <v>2.1848220666379072</v>
      </c>
      <c r="N7" s="5">
        <f t="shared" si="0"/>
        <v>2.0676747241571007</v>
      </c>
      <c r="O7" s="5">
        <f t="shared" si="0"/>
        <v>2.0031479509947854</v>
      </c>
      <c r="P7" s="5">
        <f t="shared" si="0"/>
        <v>2.0506317826517333</v>
      </c>
      <c r="Q7" s="5">
        <f t="shared" si="0"/>
        <v>1.9876066176010065</v>
      </c>
      <c r="R7" s="5">
        <f t="shared" si="0"/>
        <v>1.9424955271646911</v>
      </c>
      <c r="S7" s="5">
        <f t="shared" si="0"/>
        <v>1.9843783276174363</v>
      </c>
      <c r="T7" s="5">
        <f t="shared" si="0"/>
        <v>1.986269309179685</v>
      </c>
      <c r="V7" s="1" t="s">
        <v>2</v>
      </c>
      <c r="W7" s="5">
        <f t="shared" si="10"/>
        <v>1.4781143618265493</v>
      </c>
      <c r="X7" s="5">
        <f t="shared" si="1"/>
        <v>1.4379411407137292</v>
      </c>
      <c r="Y7" s="5">
        <f t="shared" si="1"/>
        <v>1.415326093518658</v>
      </c>
      <c r="Z7" s="5">
        <f t="shared" si="1"/>
        <v>1.4320027174037531</v>
      </c>
      <c r="AA7" s="5">
        <f t="shared" si="1"/>
        <v>1.4098250308463836</v>
      </c>
      <c r="AB7" s="5">
        <f t="shared" si="1"/>
        <v>1.3937343818549828</v>
      </c>
      <c r="AC7" s="5">
        <f t="shared" si="1"/>
        <v>1.4086796398107826</v>
      </c>
      <c r="AD7" s="5">
        <f t="shared" si="1"/>
        <v>1.4093506693437532</v>
      </c>
      <c r="AF7" s="1" t="s">
        <v>2</v>
      </c>
      <c r="AG7" s="5">
        <f t="shared" si="2"/>
        <v>0.1088427708318121</v>
      </c>
      <c r="AH7" s="5">
        <f t="shared" si="3"/>
        <v>0.10023162578955672</v>
      </c>
      <c r="AI7" s="5">
        <f t="shared" si="4"/>
        <v>9.5384081924769062E-2</v>
      </c>
      <c r="AJ7" s="5">
        <f t="shared" si="5"/>
        <v>9.8958722521459139E-2</v>
      </c>
      <c r="AK7" s="5">
        <f t="shared" si="6"/>
        <v>9.42049270737189E-2</v>
      </c>
      <c r="AL7" s="5">
        <f t="shared" si="7"/>
        <v>9.0755890415696094E-2</v>
      </c>
      <c r="AM7" s="5">
        <f t="shared" si="8"/>
        <v>9.3959412074810553E-2</v>
      </c>
      <c r="AN7" s="5">
        <f t="shared" si="9"/>
        <v>9.4103247507369453E-2</v>
      </c>
    </row>
    <row r="8" spans="1:40">
      <c r="A8" s="1" t="s">
        <v>3</v>
      </c>
      <c r="B8" s="1" t="s">
        <v>31</v>
      </c>
      <c r="C8" s="5">
        <v>3.4398777447116546</v>
      </c>
      <c r="D8" s="5">
        <v>3.5568125000939901</v>
      </c>
      <c r="E8" s="5">
        <v>3.665544402700506</v>
      </c>
      <c r="F8" s="5">
        <v>3.6767940339653991</v>
      </c>
      <c r="G8" s="5">
        <v>3.6998179666744684</v>
      </c>
      <c r="H8" s="5">
        <v>3.7069898249832707</v>
      </c>
      <c r="I8" s="5">
        <v>4.0322289418827895</v>
      </c>
      <c r="J8" s="5">
        <v>4.1971767755863336</v>
      </c>
      <c r="L8" s="1" t="s">
        <v>3</v>
      </c>
      <c r="M8" s="5">
        <f t="shared" si="0"/>
        <v>3.4398777447116546</v>
      </c>
      <c r="N8" s="5">
        <f t="shared" si="0"/>
        <v>3.5568125000939901</v>
      </c>
      <c r="O8" s="5">
        <f t="shared" si="0"/>
        <v>3.665544402700506</v>
      </c>
      <c r="P8" s="5">
        <f t="shared" si="0"/>
        <v>3.6767940339653991</v>
      </c>
      <c r="Q8" s="5">
        <f t="shared" si="0"/>
        <v>3.6998179666744684</v>
      </c>
      <c r="R8" s="5">
        <f t="shared" si="0"/>
        <v>3.7069898249832707</v>
      </c>
      <c r="S8" s="5">
        <f t="shared" si="0"/>
        <v>4.0322289418827895</v>
      </c>
      <c r="T8" s="5">
        <f t="shared" si="0"/>
        <v>4.1971767755863336</v>
      </c>
      <c r="V8" s="1" t="s">
        <v>3</v>
      </c>
      <c r="W8" s="5">
        <f t="shared" si="10"/>
        <v>1.8546907409893583</v>
      </c>
      <c r="X8" s="5">
        <f t="shared" si="1"/>
        <v>1.8859513514653525</v>
      </c>
      <c r="Y8" s="5">
        <f t="shared" si="1"/>
        <v>1.9145611514653968</v>
      </c>
      <c r="Z8" s="5">
        <f t="shared" si="1"/>
        <v>1.9174968145906786</v>
      </c>
      <c r="AA8" s="5">
        <f t="shared" si="1"/>
        <v>1.9234910882752922</v>
      </c>
      <c r="AB8" s="5">
        <f t="shared" si="1"/>
        <v>1.925354467360042</v>
      </c>
      <c r="AC8" s="5">
        <f t="shared" si="1"/>
        <v>2.0080410707659317</v>
      </c>
      <c r="AD8" s="5">
        <f t="shared" si="1"/>
        <v>2.0487012411736205</v>
      </c>
      <c r="AF8" s="1" t="s">
        <v>3</v>
      </c>
      <c r="AG8" s="5">
        <f t="shared" si="2"/>
        <v>0.18956205921925676</v>
      </c>
      <c r="AH8" s="5">
        <f t="shared" si="3"/>
        <v>0.19626278282223245</v>
      </c>
      <c r="AI8" s="5">
        <f t="shared" si="4"/>
        <v>0.20239530420353835</v>
      </c>
      <c r="AJ8" s="5">
        <f t="shared" si="5"/>
        <v>0.20302456469763736</v>
      </c>
      <c r="AK8" s="5">
        <f t="shared" si="6"/>
        <v>0.20430943951452654</v>
      </c>
      <c r="AL8" s="5">
        <f t="shared" si="7"/>
        <v>0.20470885552158316</v>
      </c>
      <c r="AM8" s="5">
        <f t="shared" si="8"/>
        <v>0.22243276003449119</v>
      </c>
      <c r="AN8" s="5">
        <f t="shared" si="9"/>
        <v>0.23114828284109268</v>
      </c>
    </row>
    <row r="9" spans="1:40">
      <c r="A9" s="1" t="s">
        <v>4</v>
      </c>
      <c r="B9" s="1" t="s">
        <v>32</v>
      </c>
      <c r="C9" s="5">
        <v>1.9405588549945225</v>
      </c>
      <c r="D9" s="5">
        <v>1.1541262446144733</v>
      </c>
      <c r="E9" s="5">
        <v>0.9913694636437379</v>
      </c>
      <c r="F9" s="5">
        <v>0.941549344009874</v>
      </c>
      <c r="G9" s="5">
        <v>0.97140810842184622</v>
      </c>
      <c r="H9" s="5">
        <v>1.2591668571228101</v>
      </c>
      <c r="I9" s="5">
        <v>1.0829125122187979</v>
      </c>
      <c r="J9" s="5">
        <v>0.95862655283936127</v>
      </c>
      <c r="L9" s="1" t="s">
        <v>4</v>
      </c>
      <c r="M9" s="5">
        <f t="shared" si="0"/>
        <v>1.9405588549945225</v>
      </c>
      <c r="N9" s="5">
        <f t="shared" si="0"/>
        <v>1.1541262446144733</v>
      </c>
      <c r="O9" s="5">
        <f t="shared" si="0"/>
        <v>0.9913694636437379</v>
      </c>
      <c r="P9" s="5">
        <f t="shared" si="0"/>
        <v>0.941549344009874</v>
      </c>
      <c r="Q9" s="5">
        <f t="shared" si="0"/>
        <v>0.97140810842184622</v>
      </c>
      <c r="R9" s="5">
        <f t="shared" si="0"/>
        <v>1.2591668571228101</v>
      </c>
      <c r="S9" s="5">
        <f t="shared" si="0"/>
        <v>1.0829125122187979</v>
      </c>
      <c r="T9" s="5">
        <f t="shared" si="0"/>
        <v>0.95862655283936127</v>
      </c>
      <c r="V9" s="1" t="s">
        <v>4</v>
      </c>
      <c r="W9" s="5">
        <f t="shared" si="10"/>
        <v>1.3930394305239613</v>
      </c>
      <c r="X9" s="5">
        <f t="shared" si="1"/>
        <v>1.0743026783055478</v>
      </c>
      <c r="Y9" s="5">
        <f t="shared" si="1"/>
        <v>0.9956753806556321</v>
      </c>
      <c r="Z9" s="5">
        <f t="shared" si="1"/>
        <v>0.97033465567806765</v>
      </c>
      <c r="AA9" s="5">
        <f t="shared" si="1"/>
        <v>0.98560037967821734</v>
      </c>
      <c r="AB9" s="5">
        <f t="shared" si="1"/>
        <v>1.1221260433315012</v>
      </c>
      <c r="AC9" s="5">
        <f t="shared" si="1"/>
        <v>1.0406308241729139</v>
      </c>
      <c r="AD9" s="5">
        <f t="shared" si="1"/>
        <v>0.97909476193030531</v>
      </c>
      <c r="AF9" s="1" t="s">
        <v>4</v>
      </c>
      <c r="AG9" s="5">
        <f t="shared" si="2"/>
        <v>9.0606927336735393E-2</v>
      </c>
      <c r="AH9" s="5">
        <f t="shared" si="3"/>
        <v>2.2285584720415114E-2</v>
      </c>
      <c r="AI9" s="5">
        <f t="shared" si="4"/>
        <v>5.431793921749411E-3</v>
      </c>
      <c r="AJ9" s="5">
        <f t="shared" si="5"/>
        <v>0</v>
      </c>
      <c r="AK9" s="5">
        <f t="shared" si="6"/>
        <v>3.2722136761490096E-3</v>
      </c>
      <c r="AL9" s="5">
        <f t="shared" si="7"/>
        <v>3.2536540985303466E-2</v>
      </c>
      <c r="AM9" s="5">
        <f t="shared" si="8"/>
        <v>1.5068010133515797E-2</v>
      </c>
      <c r="AN9" s="5">
        <f t="shared" si="9"/>
        <v>1.8777320671334976E-3</v>
      </c>
    </row>
    <row r="10" spans="1:40">
      <c r="A10" s="1" t="s">
        <v>5</v>
      </c>
      <c r="B10" s="1" t="s">
        <v>33</v>
      </c>
      <c r="C10" s="5">
        <v>40.751338845968277</v>
      </c>
      <c r="D10" s="5">
        <v>32.973883482431638</v>
      </c>
      <c r="E10" s="5">
        <v>31.975449436613587</v>
      </c>
      <c r="F10" s="5">
        <v>34.755272485171467</v>
      </c>
      <c r="G10" s="5">
        <v>31.611451142432177</v>
      </c>
      <c r="H10" s="5">
        <v>32.608646389397208</v>
      </c>
      <c r="I10" s="5">
        <v>30.356614952732301</v>
      </c>
      <c r="J10" s="5">
        <v>31.759914810202801</v>
      </c>
      <c r="L10" s="1" t="s">
        <v>5</v>
      </c>
      <c r="M10" s="5">
        <f t="shared" si="0"/>
        <v>31.759914810202801</v>
      </c>
      <c r="N10" s="5">
        <f t="shared" si="0"/>
        <v>31.759914810202801</v>
      </c>
      <c r="O10" s="5">
        <f t="shared" si="0"/>
        <v>31.759914810202801</v>
      </c>
      <c r="P10" s="5">
        <f t="shared" si="0"/>
        <v>31.759914810202801</v>
      </c>
      <c r="Q10" s="5">
        <f t="shared" si="0"/>
        <v>31.611451142432177</v>
      </c>
      <c r="R10" s="5">
        <f t="shared" si="0"/>
        <v>31.759914810202801</v>
      </c>
      <c r="S10" s="5">
        <f t="shared" si="0"/>
        <v>30.356614952732301</v>
      </c>
      <c r="T10" s="5">
        <f t="shared" si="0"/>
        <v>31.759914810202801</v>
      </c>
      <c r="V10" s="1" t="s">
        <v>5</v>
      </c>
      <c r="W10" s="5">
        <f t="shared" si="10"/>
        <v>5.635593563255143</v>
      </c>
      <c r="X10" s="5">
        <f t="shared" si="1"/>
        <v>5.635593563255143</v>
      </c>
      <c r="Y10" s="5">
        <f t="shared" si="1"/>
        <v>5.635593563255143</v>
      </c>
      <c r="Z10" s="5">
        <f t="shared" si="1"/>
        <v>5.635593563255143</v>
      </c>
      <c r="AA10" s="5">
        <f t="shared" si="1"/>
        <v>5.6224061701759132</v>
      </c>
      <c r="AB10" s="5">
        <f t="shared" si="1"/>
        <v>5.635593563255143</v>
      </c>
      <c r="AC10" s="5">
        <f t="shared" si="1"/>
        <v>5.5096837434404797</v>
      </c>
      <c r="AD10" s="5">
        <f t="shared" si="1"/>
        <v>5.635593563255143</v>
      </c>
      <c r="AF10" s="1" t="s">
        <v>5</v>
      </c>
      <c r="AG10" s="5">
        <f t="shared" si="2"/>
        <v>1</v>
      </c>
      <c r="AH10" s="5">
        <f t="shared" si="3"/>
        <v>1</v>
      </c>
      <c r="AI10" s="5">
        <f t="shared" si="4"/>
        <v>1</v>
      </c>
      <c r="AJ10" s="5">
        <f t="shared" si="5"/>
        <v>1</v>
      </c>
      <c r="AK10" s="5">
        <f t="shared" si="6"/>
        <v>0.99717327733776751</v>
      </c>
      <c r="AL10" s="5">
        <f t="shared" si="7"/>
        <v>1</v>
      </c>
      <c r="AM10" s="5">
        <f t="shared" si="8"/>
        <v>0.97301118280698917</v>
      </c>
      <c r="AN10" s="5">
        <f t="shared" si="9"/>
        <v>1</v>
      </c>
    </row>
    <row r="11" spans="1:40">
      <c r="A11" s="1" t="s">
        <v>6</v>
      </c>
      <c r="B11" s="1" t="s">
        <v>34</v>
      </c>
      <c r="C11" s="5">
        <v>1.3117679602943366</v>
      </c>
      <c r="D11" s="5">
        <v>1.3728019204049786</v>
      </c>
      <c r="E11" s="5">
        <v>1.4371913194104782</v>
      </c>
      <c r="F11" s="5">
        <v>1.379831631750766</v>
      </c>
      <c r="G11" s="5">
        <v>1.3431301566538847</v>
      </c>
      <c r="H11" s="5">
        <v>1.4001929471215977</v>
      </c>
      <c r="I11" s="5">
        <v>1.4405477830424032</v>
      </c>
      <c r="J11" s="5">
        <v>1.4206363666070341</v>
      </c>
      <c r="L11" s="1" t="s">
        <v>6</v>
      </c>
      <c r="M11" s="5">
        <f t="shared" si="0"/>
        <v>1.3117679602943366</v>
      </c>
      <c r="N11" s="5">
        <f t="shared" si="0"/>
        <v>1.3728019204049786</v>
      </c>
      <c r="O11" s="5">
        <f t="shared" si="0"/>
        <v>1.4371913194104782</v>
      </c>
      <c r="P11" s="5">
        <f t="shared" si="0"/>
        <v>1.379831631750766</v>
      </c>
      <c r="Q11" s="5">
        <f t="shared" si="0"/>
        <v>1.3431301566538847</v>
      </c>
      <c r="R11" s="5">
        <f t="shared" si="0"/>
        <v>1.4001929471215977</v>
      </c>
      <c r="S11" s="5">
        <f t="shared" si="0"/>
        <v>1.4405477830424032</v>
      </c>
      <c r="T11" s="5">
        <f t="shared" si="0"/>
        <v>1.4206363666070341</v>
      </c>
      <c r="V11" s="1" t="s">
        <v>6</v>
      </c>
      <c r="W11" s="5">
        <f t="shared" si="10"/>
        <v>1.1453243908580384</v>
      </c>
      <c r="X11" s="5">
        <f t="shared" si="1"/>
        <v>1.1716663007891703</v>
      </c>
      <c r="Y11" s="5">
        <f t="shared" si="1"/>
        <v>1.1988291452123101</v>
      </c>
      <c r="Z11" s="5">
        <f t="shared" si="1"/>
        <v>1.1746623479752665</v>
      </c>
      <c r="AA11" s="5">
        <f t="shared" si="1"/>
        <v>1.1589349233903881</v>
      </c>
      <c r="AB11" s="5">
        <f t="shared" si="1"/>
        <v>1.1832974888512178</v>
      </c>
      <c r="AC11" s="5">
        <f t="shared" si="1"/>
        <v>1.2002282212322801</v>
      </c>
      <c r="AD11" s="5">
        <f t="shared" si="1"/>
        <v>1.1919045123696084</v>
      </c>
      <c r="AF11" s="1" t="s">
        <v>6</v>
      </c>
      <c r="AG11" s="5">
        <f t="shared" si="2"/>
        <v>3.7509115495339682E-2</v>
      </c>
      <c r="AH11" s="5">
        <f t="shared" si="3"/>
        <v>4.3155513788122261E-2</v>
      </c>
      <c r="AI11" s="5">
        <f t="shared" si="4"/>
        <v>4.8977879697766263E-2</v>
      </c>
      <c r="AJ11" s="5">
        <f t="shared" si="5"/>
        <v>4.3797717628348602E-2</v>
      </c>
      <c r="AK11" s="5">
        <f t="shared" si="6"/>
        <v>4.0426538258360213E-2</v>
      </c>
      <c r="AL11" s="5">
        <f t="shared" si="7"/>
        <v>4.5648663320114295E-2</v>
      </c>
      <c r="AM11" s="5">
        <f t="shared" si="8"/>
        <v>4.9277772168406578E-2</v>
      </c>
      <c r="AN11" s="5">
        <f t="shared" si="9"/>
        <v>4.7493582045720607E-2</v>
      </c>
    </row>
    <row r="12" spans="1:40">
      <c r="A12" s="1" t="s">
        <v>8</v>
      </c>
      <c r="B12" s="1" t="s">
        <v>35</v>
      </c>
      <c r="C12" s="5">
        <v>6.1982346730571978</v>
      </c>
      <c r="D12" s="5">
        <v>5.9068960297449369</v>
      </c>
      <c r="E12" s="5">
        <v>5.9043270353359825</v>
      </c>
      <c r="F12" s="5">
        <v>6.0514833862047714</v>
      </c>
      <c r="G12" s="5">
        <v>6.2114056120728858</v>
      </c>
      <c r="H12" s="5">
        <v>5.9112510280646786</v>
      </c>
      <c r="I12" s="5">
        <v>6.0062661183918493</v>
      </c>
      <c r="J12" s="5">
        <v>6.037855052555428</v>
      </c>
      <c r="L12" s="1" t="s">
        <v>8</v>
      </c>
      <c r="M12" s="5">
        <f t="shared" ref="M12:T12" si="11">IF(ISNUMBER(C12),IF(C12&gt;$M$2,$M$2,IF(C12&lt;$O$2,$O$2,C12)),":")</f>
        <v>6.1982346730571978</v>
      </c>
      <c r="N12" s="5">
        <f t="shared" si="11"/>
        <v>5.9068960297449369</v>
      </c>
      <c r="O12" s="5">
        <f t="shared" si="11"/>
        <v>5.9043270353359825</v>
      </c>
      <c r="P12" s="5">
        <f t="shared" si="11"/>
        <v>6.0514833862047714</v>
      </c>
      <c r="Q12" s="5">
        <f t="shared" si="11"/>
        <v>6.2114056120728858</v>
      </c>
      <c r="R12" s="5">
        <f t="shared" si="11"/>
        <v>5.9112510280646786</v>
      </c>
      <c r="S12" s="5">
        <f t="shared" si="11"/>
        <v>6.0062661183918493</v>
      </c>
      <c r="T12" s="5">
        <f t="shared" si="11"/>
        <v>6.037855052555428</v>
      </c>
      <c r="V12" s="1" t="s">
        <v>8</v>
      </c>
      <c r="W12" s="5">
        <f t="shared" ref="W12:AD12" si="12">IF(ISNUMBER(M12),IF(ABS($X$2)&gt;1,SQRT(M12),M12),"")</f>
        <v>2.4896254081803546</v>
      </c>
      <c r="X12" s="5">
        <f t="shared" si="12"/>
        <v>2.4304106710070497</v>
      </c>
      <c r="Y12" s="5">
        <f t="shared" si="12"/>
        <v>2.4298821031761979</v>
      </c>
      <c r="Z12" s="5">
        <f t="shared" si="12"/>
        <v>2.4599762978949151</v>
      </c>
      <c r="AA12" s="5">
        <f t="shared" si="12"/>
        <v>2.4922691692658092</v>
      </c>
      <c r="AB12" s="5">
        <f t="shared" si="12"/>
        <v>2.4313064447051258</v>
      </c>
      <c r="AC12" s="5">
        <f t="shared" si="12"/>
        <v>2.4507684750689629</v>
      </c>
      <c r="AD12" s="5">
        <f t="shared" si="12"/>
        <v>2.4572047233707304</v>
      </c>
      <c r="AF12" s="1" t="s">
        <v>8</v>
      </c>
      <c r="AG12" s="5">
        <f t="shared" si="2"/>
        <v>0.32566054373418213</v>
      </c>
      <c r="AH12" s="5">
        <f t="shared" si="3"/>
        <v>0.31296784256873739</v>
      </c>
      <c r="AI12" s="5">
        <f t="shared" si="4"/>
        <v>0.31285454385556349</v>
      </c>
      <c r="AJ12" s="5">
        <f t="shared" si="5"/>
        <v>0.31930524580263864</v>
      </c>
      <c r="AK12" s="5">
        <f t="shared" si="6"/>
        <v>0.32622723491635014</v>
      </c>
      <c r="AL12" s="5">
        <f t="shared" si="7"/>
        <v>0.31315985199754343</v>
      </c>
      <c r="AM12" s="5">
        <f t="shared" si="8"/>
        <v>0.31733154551968168</v>
      </c>
      <c r="AN12" s="5">
        <f t="shared" si="9"/>
        <v>0.31871115776184772</v>
      </c>
    </row>
    <row r="13" spans="1:40">
      <c r="A13" s="1" t="s">
        <v>7</v>
      </c>
      <c r="B13" s="1" t="s">
        <v>36</v>
      </c>
      <c r="C13" s="5">
        <v>40.566268071073992</v>
      </c>
      <c r="D13" s="5">
        <v>38.248349275379063</v>
      </c>
      <c r="E13" s="5">
        <v>37.656917766289851</v>
      </c>
      <c r="F13" s="5">
        <v>34.185545166827183</v>
      </c>
      <c r="G13" s="5">
        <v>32.07851094293278</v>
      </c>
      <c r="H13" s="5">
        <v>30.764141177807613</v>
      </c>
      <c r="I13" s="5">
        <v>30.865642576232215</v>
      </c>
      <c r="J13" s="5">
        <v>30.566079218306527</v>
      </c>
      <c r="L13" s="1" t="s">
        <v>7</v>
      </c>
      <c r="M13" s="5">
        <f t="shared" si="0"/>
        <v>31.759914810202801</v>
      </c>
      <c r="N13" s="5">
        <f t="shared" si="0"/>
        <v>31.759914810202801</v>
      </c>
      <c r="O13" s="5">
        <f t="shared" si="0"/>
        <v>31.759914810202801</v>
      </c>
      <c r="P13" s="5">
        <f t="shared" si="0"/>
        <v>31.759914810202801</v>
      </c>
      <c r="Q13" s="5">
        <f t="shared" si="0"/>
        <v>31.759914810202801</v>
      </c>
      <c r="R13" s="5">
        <f t="shared" si="0"/>
        <v>30.764141177807613</v>
      </c>
      <c r="S13" s="5">
        <f t="shared" si="0"/>
        <v>30.865642576232215</v>
      </c>
      <c r="T13" s="5">
        <f t="shared" si="0"/>
        <v>30.566079218306527</v>
      </c>
      <c r="V13" s="1" t="s">
        <v>7</v>
      </c>
      <c r="W13" s="5">
        <f t="shared" si="10"/>
        <v>5.635593563255143</v>
      </c>
      <c r="X13" s="5">
        <f t="shared" si="1"/>
        <v>5.635593563255143</v>
      </c>
      <c r="Y13" s="5">
        <f t="shared" si="1"/>
        <v>5.635593563255143</v>
      </c>
      <c r="Z13" s="5">
        <f t="shared" si="1"/>
        <v>5.635593563255143</v>
      </c>
      <c r="AA13" s="5">
        <f t="shared" si="1"/>
        <v>5.635593563255143</v>
      </c>
      <c r="AB13" s="5">
        <f t="shared" si="1"/>
        <v>5.5465431737080717</v>
      </c>
      <c r="AC13" s="5">
        <f t="shared" si="1"/>
        <v>5.5556856081164474</v>
      </c>
      <c r="AD13" s="5">
        <f t="shared" si="1"/>
        <v>5.5286598030903047</v>
      </c>
      <c r="AF13" s="1" t="s">
        <v>7</v>
      </c>
      <c r="AG13" s="5">
        <f t="shared" si="2"/>
        <v>1</v>
      </c>
      <c r="AH13" s="5">
        <f t="shared" si="3"/>
        <v>1</v>
      </c>
      <c r="AI13" s="5">
        <f t="shared" si="4"/>
        <v>1</v>
      </c>
      <c r="AJ13" s="5">
        <f t="shared" si="5"/>
        <v>1</v>
      </c>
      <c r="AK13" s="5">
        <f t="shared" si="6"/>
        <v>1</v>
      </c>
      <c r="AL13" s="5">
        <f t="shared" si="7"/>
        <v>0.98091201553627816</v>
      </c>
      <c r="AM13" s="5">
        <f t="shared" si="8"/>
        <v>0.98287169978735511</v>
      </c>
      <c r="AN13" s="5">
        <f t="shared" si="9"/>
        <v>0.9770787083239556</v>
      </c>
    </row>
    <row r="14" spans="1:40">
      <c r="A14" s="1" t="s">
        <v>11</v>
      </c>
      <c r="B14" s="1" t="s">
        <v>37</v>
      </c>
      <c r="C14" s="5">
        <v>1.9428519066259762</v>
      </c>
      <c r="D14" s="5">
        <v>1.8773921125502655</v>
      </c>
      <c r="E14" s="5">
        <v>1.7931216999024988</v>
      </c>
      <c r="F14" s="5">
        <v>1.8025782359920524</v>
      </c>
      <c r="G14" s="5">
        <v>1.720195922281788</v>
      </c>
      <c r="H14" s="5">
        <v>1.5572075281030102</v>
      </c>
      <c r="I14" s="5">
        <v>1.4728623339932125</v>
      </c>
      <c r="J14" s="5">
        <v>1.6675883252004173</v>
      </c>
      <c r="L14" s="1" t="s">
        <v>11</v>
      </c>
      <c r="M14" s="5">
        <f t="shared" si="0"/>
        <v>1.9428519066259762</v>
      </c>
      <c r="N14" s="5">
        <f t="shared" si="0"/>
        <v>1.8773921125502655</v>
      </c>
      <c r="O14" s="5">
        <f t="shared" si="0"/>
        <v>1.7931216999024988</v>
      </c>
      <c r="P14" s="5">
        <f t="shared" si="0"/>
        <v>1.8025782359920524</v>
      </c>
      <c r="Q14" s="5">
        <f t="shared" si="0"/>
        <v>1.720195922281788</v>
      </c>
      <c r="R14" s="5">
        <f t="shared" si="0"/>
        <v>1.5572075281030102</v>
      </c>
      <c r="S14" s="5">
        <f t="shared" si="0"/>
        <v>1.4728623339932125</v>
      </c>
      <c r="T14" s="5">
        <f t="shared" si="0"/>
        <v>1.6675883252004173</v>
      </c>
      <c r="V14" s="1" t="s">
        <v>11</v>
      </c>
      <c r="W14" s="5">
        <f t="shared" si="10"/>
        <v>1.3938622265582694</v>
      </c>
      <c r="X14" s="5">
        <f t="shared" si="1"/>
        <v>1.3701795913493477</v>
      </c>
      <c r="Y14" s="5">
        <f t="shared" si="1"/>
        <v>1.3390749418544501</v>
      </c>
      <c r="Z14" s="5">
        <f t="shared" si="1"/>
        <v>1.3426012944996188</v>
      </c>
      <c r="AA14" s="5">
        <f t="shared" si="1"/>
        <v>1.3115623974031079</v>
      </c>
      <c r="AB14" s="5">
        <f t="shared" si="1"/>
        <v>1.2478812155421726</v>
      </c>
      <c r="AC14" s="5">
        <f t="shared" si="1"/>
        <v>1.2136153978889739</v>
      </c>
      <c r="AD14" s="5">
        <f t="shared" si="1"/>
        <v>1.2913513562158121</v>
      </c>
      <c r="AF14" s="1" t="s">
        <v>11</v>
      </c>
      <c r="AG14" s="5">
        <f t="shared" si="2"/>
        <v>9.0783293975888441E-2</v>
      </c>
      <c r="AH14" s="5">
        <f t="shared" si="3"/>
        <v>8.5706912219142298E-2</v>
      </c>
      <c r="AI14" s="5">
        <f t="shared" si="4"/>
        <v>7.9039618911073362E-2</v>
      </c>
      <c r="AJ14" s="5">
        <f t="shared" si="5"/>
        <v>7.9795493925735761E-2</v>
      </c>
      <c r="AK14" s="5">
        <f t="shared" si="6"/>
        <v>7.3142294668970154E-2</v>
      </c>
      <c r="AL14" s="5">
        <f t="shared" si="7"/>
        <v>5.9492209406283532E-2</v>
      </c>
      <c r="AM14" s="5">
        <f t="shared" si="8"/>
        <v>5.2147318515545209E-2</v>
      </c>
      <c r="AN14" s="5">
        <f t="shared" si="9"/>
        <v>6.8810050395352235E-2</v>
      </c>
    </row>
    <row r="15" spans="1:40">
      <c r="A15" s="1" t="s">
        <v>9</v>
      </c>
      <c r="B15" s="1" t="s">
        <v>38</v>
      </c>
      <c r="C15" s="5">
        <v>2.1393808343665799</v>
      </c>
      <c r="D15" s="5">
        <v>2.0157623322433866</v>
      </c>
      <c r="E15" s="5">
        <v>2.2504643152323212</v>
      </c>
      <c r="F15" s="5">
        <v>2.4295122069006663</v>
      </c>
      <c r="G15" s="5">
        <v>2.3649845257536395</v>
      </c>
      <c r="H15" s="5">
        <v>2.2969085410701986</v>
      </c>
      <c r="I15" s="5">
        <v>2.3321946923763281</v>
      </c>
      <c r="J15" s="5">
        <v>2.4286217159346752</v>
      </c>
      <c r="L15" s="1" t="s">
        <v>9</v>
      </c>
      <c r="M15" s="5">
        <f t="shared" si="0"/>
        <v>2.1393808343665799</v>
      </c>
      <c r="N15" s="5">
        <f t="shared" si="0"/>
        <v>2.0157623322433866</v>
      </c>
      <c r="O15" s="5">
        <f t="shared" si="0"/>
        <v>2.2504643152323212</v>
      </c>
      <c r="P15" s="5">
        <f t="shared" si="0"/>
        <v>2.4295122069006663</v>
      </c>
      <c r="Q15" s="5">
        <f t="shared" si="0"/>
        <v>2.3649845257536395</v>
      </c>
      <c r="R15" s="5">
        <f t="shared" si="0"/>
        <v>2.2969085410701986</v>
      </c>
      <c r="S15" s="5">
        <f t="shared" si="0"/>
        <v>2.3321946923763281</v>
      </c>
      <c r="T15" s="5">
        <f t="shared" si="0"/>
        <v>2.4286217159346752</v>
      </c>
      <c r="V15" s="1" t="s">
        <v>9</v>
      </c>
      <c r="W15" s="5">
        <f t="shared" si="10"/>
        <v>1.4626622420663562</v>
      </c>
      <c r="X15" s="5">
        <f t="shared" si="1"/>
        <v>1.4197754513455241</v>
      </c>
      <c r="Y15" s="5">
        <f t="shared" si="1"/>
        <v>1.5001547637601667</v>
      </c>
      <c r="Z15" s="5">
        <f t="shared" si="1"/>
        <v>1.5586892592497923</v>
      </c>
      <c r="AA15" s="5">
        <f t="shared" si="1"/>
        <v>1.5378506188032828</v>
      </c>
      <c r="AB15" s="5">
        <f t="shared" si="1"/>
        <v>1.5155555222657462</v>
      </c>
      <c r="AC15" s="5">
        <f t="shared" si="1"/>
        <v>1.5271524784304704</v>
      </c>
      <c r="AD15" s="5">
        <f t="shared" si="1"/>
        <v>1.5584035792870456</v>
      </c>
      <c r="AF15" s="1" t="s">
        <v>9</v>
      </c>
      <c r="AG15" s="5">
        <f t="shared" ref="AG15:AN16" si="13">IF(ISNUMBER(W15),(W15-$AI$2)/($AG$2-$AI$2),":")</f>
        <v>0.10553060315445199</v>
      </c>
      <c r="AH15" s="5">
        <f t="shared" si="13"/>
        <v>9.6337803446985032E-2</v>
      </c>
      <c r="AI15" s="5">
        <f t="shared" si="13"/>
        <v>0.11356713926886078</v>
      </c>
      <c r="AJ15" s="5">
        <f t="shared" si="13"/>
        <v>0.12611403037378036</v>
      </c>
      <c r="AK15" s="5">
        <f t="shared" si="13"/>
        <v>0.12164725996310401</v>
      </c>
      <c r="AL15" s="5">
        <f t="shared" si="13"/>
        <v>0.11686829764199338</v>
      </c>
      <c r="AM15" s="5">
        <f t="shared" si="13"/>
        <v>0.11935410955393015</v>
      </c>
      <c r="AN15" s="5">
        <f t="shared" si="13"/>
        <v>0.12605279476640974</v>
      </c>
    </row>
    <row r="16" spans="1:40">
      <c r="A16" s="1" t="s">
        <v>10</v>
      </c>
      <c r="B16" s="1" t="s">
        <v>39</v>
      </c>
      <c r="C16" s="5">
        <v>3.0622121424006918</v>
      </c>
      <c r="D16" s="5">
        <v>2.6593321778685057</v>
      </c>
      <c r="E16" s="5">
        <v>2.582682051175627</v>
      </c>
      <c r="F16" s="5">
        <v>2.8391419299335943</v>
      </c>
      <c r="G16" s="5">
        <v>2.6905583830662336</v>
      </c>
      <c r="H16" s="5">
        <v>2.3655767290349585</v>
      </c>
      <c r="I16" s="5">
        <v>2.246619985863529</v>
      </c>
      <c r="J16" s="5">
        <v>2.1487748630842081</v>
      </c>
      <c r="L16" s="1" t="s">
        <v>10</v>
      </c>
      <c r="M16" s="5">
        <f t="shared" si="0"/>
        <v>3.0622121424006918</v>
      </c>
      <c r="N16" s="5">
        <f t="shared" si="0"/>
        <v>2.6593321778685057</v>
      </c>
      <c r="O16" s="5">
        <f t="shared" si="0"/>
        <v>2.582682051175627</v>
      </c>
      <c r="P16" s="5">
        <f t="shared" si="0"/>
        <v>2.8391419299335943</v>
      </c>
      <c r="Q16" s="5">
        <f t="shared" si="0"/>
        <v>2.6905583830662336</v>
      </c>
      <c r="R16" s="5">
        <f t="shared" si="0"/>
        <v>2.3655767290349585</v>
      </c>
      <c r="S16" s="5">
        <f t="shared" si="0"/>
        <v>2.246619985863529</v>
      </c>
      <c r="T16" s="5">
        <f t="shared" si="0"/>
        <v>2.1487748630842081</v>
      </c>
      <c r="V16" s="1" t="s">
        <v>10</v>
      </c>
      <c r="W16" s="5">
        <f t="shared" si="10"/>
        <v>1.7499177530388941</v>
      </c>
      <c r="X16" s="5">
        <f t="shared" si="1"/>
        <v>1.630745896167918</v>
      </c>
      <c r="Y16" s="5">
        <f t="shared" si="1"/>
        <v>1.6070725096197829</v>
      </c>
      <c r="Z16" s="5">
        <f t="shared" si="1"/>
        <v>1.6849753499483588</v>
      </c>
      <c r="AA16" s="5">
        <f t="shared" si="1"/>
        <v>1.6402921639348991</v>
      </c>
      <c r="AB16" s="5">
        <f t="shared" si="1"/>
        <v>1.5380431492760398</v>
      </c>
      <c r="AC16" s="5">
        <f t="shared" si="1"/>
        <v>1.4988729051735938</v>
      </c>
      <c r="AD16" s="5">
        <f t="shared" si="1"/>
        <v>1.4658700021093984</v>
      </c>
      <c r="AF16" s="1" t="s">
        <v>10</v>
      </c>
      <c r="AG16" s="5">
        <f t="shared" si="13"/>
        <v>0.16710392987936154</v>
      </c>
      <c r="AH16" s="5">
        <f t="shared" si="13"/>
        <v>0.14155939757539374</v>
      </c>
      <c r="AI16" s="5">
        <f t="shared" si="13"/>
        <v>0.13648499827256277</v>
      </c>
      <c r="AJ16" s="5">
        <f t="shared" si="13"/>
        <v>0.15318350137215497</v>
      </c>
      <c r="AK16" s="5">
        <f t="shared" si="13"/>
        <v>0.14360564365864467</v>
      </c>
      <c r="AL16" s="5">
        <f t="shared" si="13"/>
        <v>0.12168852894229064</v>
      </c>
      <c r="AM16" s="5">
        <f t="shared" si="13"/>
        <v>0.11329237239911838</v>
      </c>
      <c r="AN16" s="5">
        <f t="shared" si="13"/>
        <v>0.10621818772512445</v>
      </c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9383A-3638-468C-879A-6C300486CF4F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75.716153778513103</v>
      </c>
      <c r="N2" s="1" t="s">
        <v>22</v>
      </c>
      <c r="O2" s="5" cm="1">
        <f t="array" ref="O2">MIN(IF(C5:J16&gt;AVERAGE(C5:J16)-2*STDEVP(C5:J16),C5:J16))</f>
        <v>6.2673021757103307</v>
      </c>
      <c r="V2" s="1" t="s">
        <v>23</v>
      </c>
      <c r="X2" s="4">
        <f>SKEW(M5:T16)</f>
        <v>-0.16825490481215033</v>
      </c>
      <c r="AF2" s="1" t="s">
        <v>12</v>
      </c>
      <c r="AG2" s="5">
        <f>MAX(W5:AD16)</f>
        <v>75.716153778513103</v>
      </c>
      <c r="AH2" s="1" t="s">
        <v>13</v>
      </c>
      <c r="AI2" s="5">
        <f>MIN(W5:AD16)</f>
        <v>6.2673021757103307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61.523421793168616</v>
      </c>
      <c r="D5" s="5">
        <v>61.759119682717547</v>
      </c>
      <c r="E5" s="5">
        <v>61.691722319999037</v>
      </c>
      <c r="F5" s="5">
        <v>61.408942673033195</v>
      </c>
      <c r="G5" s="5">
        <v>61.830209421387849</v>
      </c>
      <c r="H5" s="5">
        <v>62.234710003498975</v>
      </c>
      <c r="I5" s="5">
        <v>60.921738063149519</v>
      </c>
      <c r="J5" s="5">
        <v>61.208694728550341</v>
      </c>
      <c r="L5" s="1" t="s">
        <v>0</v>
      </c>
      <c r="M5" s="5">
        <f t="shared" ref="M5:T16" si="0">IF(ISNUMBER(C5),IF(C5&gt;$M$2,$M$2,IF(C5&lt;$O$2,$O$2,C5)),":")</f>
        <v>61.523421793168616</v>
      </c>
      <c r="N5" s="5">
        <f t="shared" si="0"/>
        <v>61.759119682717547</v>
      </c>
      <c r="O5" s="5">
        <f t="shared" si="0"/>
        <v>61.691722319999037</v>
      </c>
      <c r="P5" s="5">
        <f t="shared" si="0"/>
        <v>61.408942673033195</v>
      </c>
      <c r="Q5" s="5">
        <f t="shared" si="0"/>
        <v>61.830209421387849</v>
      </c>
      <c r="R5" s="5">
        <f t="shared" si="0"/>
        <v>62.234710003498975</v>
      </c>
      <c r="S5" s="5">
        <f t="shared" si="0"/>
        <v>60.921738063149519</v>
      </c>
      <c r="T5" s="5">
        <f t="shared" si="0"/>
        <v>61.208694728550341</v>
      </c>
      <c r="V5" s="1" t="s">
        <v>0</v>
      </c>
      <c r="W5" s="5">
        <f>IF(ISNUMBER(M5),IF(ABS($X$2)&gt;1,SQRT(M5),M5),"")</f>
        <v>61.523421793168616</v>
      </c>
      <c r="X5" s="5">
        <f t="shared" ref="X5:AD16" si="1">IF(ISNUMBER(N5),IF(ABS($X$2)&gt;1,SQRT(N5),N5),"")</f>
        <v>61.759119682717547</v>
      </c>
      <c r="Y5" s="5">
        <f t="shared" si="1"/>
        <v>61.691722319999037</v>
      </c>
      <c r="Z5" s="5">
        <f t="shared" si="1"/>
        <v>61.408942673033195</v>
      </c>
      <c r="AA5" s="5">
        <f t="shared" si="1"/>
        <v>61.830209421387849</v>
      </c>
      <c r="AB5" s="5">
        <f t="shared" si="1"/>
        <v>62.234710003498975</v>
      </c>
      <c r="AC5" s="5">
        <f t="shared" si="1"/>
        <v>60.921738063149519</v>
      </c>
      <c r="AD5" s="5">
        <f t="shared" si="1"/>
        <v>61.208694728550341</v>
      </c>
      <c r="AF5" s="1" t="s">
        <v>0</v>
      </c>
      <c r="AG5" s="5">
        <f t="shared" ref="AG5:AG14" si="2">IF(ISNUMBER(W5),(W5-$AI$2)/($AG$2-$AI$2),":")</f>
        <v>0.79563762887662048</v>
      </c>
      <c r="AH5" s="5">
        <f t="shared" ref="AH5:AH14" si="3">IF(ISNUMBER(X5),(X5-$AI$2)/($AG$2-$AI$2),":")</f>
        <v>0.79903146310295081</v>
      </c>
      <c r="AI5" s="5">
        <f t="shared" ref="AI5:AI14" si="4">IF(ISNUMBER(Y5),(Y5-$AI$2)/($AG$2-$AI$2),":")</f>
        <v>0.79806100266821278</v>
      </c>
      <c r="AJ5" s="5">
        <f t="shared" ref="AJ5:AJ14" si="5">IF(ISNUMBER(Z5),(Z5-$AI$2)/($AG$2-$AI$2),":")</f>
        <v>0.7939892341588769</v>
      </c>
      <c r="AK5" s="5">
        <f t="shared" ref="AK5:AK14" si="6">IF(ISNUMBER(AA5),(AA5-$AI$2)/($AG$2-$AI$2),":")</f>
        <v>0.8000550903772633</v>
      </c>
      <c r="AL5" s="5">
        <f t="shared" ref="AL5:AL14" si="7">IF(ISNUMBER(AB5),(AB5-$AI$2)/($AG$2-$AI$2),":")</f>
        <v>0.80587952912283933</v>
      </c>
      <c r="AM5" s="5">
        <f t="shared" ref="AM5:AM14" si="8">IF(ISNUMBER(AC5),(AC5-$AI$2)/($AG$2-$AI$2),":")</f>
        <v>0.78697393298917384</v>
      </c>
      <c r="AN5" s="5">
        <f t="shared" ref="AN5:AN14" si="9">IF(ISNUMBER(AD5),(AD5-$AI$2)/($AG$2-$AI$2),":")</f>
        <v>0.79110584674697082</v>
      </c>
    </row>
    <row r="6" spans="1:40">
      <c r="A6" s="1" t="s">
        <v>1</v>
      </c>
      <c r="B6" s="1" t="s">
        <v>29</v>
      </c>
      <c r="C6" s="5">
        <v>11.636668805804652</v>
      </c>
      <c r="D6" s="5">
        <v>11.784737700150794</v>
      </c>
      <c r="E6" s="5">
        <v>10.138071251783174</v>
      </c>
      <c r="F6" s="5">
        <v>9.2988262317783335</v>
      </c>
      <c r="G6" s="5">
        <v>9.5396087228541138</v>
      </c>
      <c r="H6" s="5">
        <v>9.2690954724228618</v>
      </c>
      <c r="I6" s="5">
        <v>7.1653271254936026</v>
      </c>
      <c r="J6" s="5">
        <v>6.2673021757103307</v>
      </c>
      <c r="L6" s="1" t="s">
        <v>1</v>
      </c>
      <c r="M6" s="5">
        <f t="shared" si="0"/>
        <v>11.636668805804652</v>
      </c>
      <c r="N6" s="5">
        <f t="shared" si="0"/>
        <v>11.784737700150794</v>
      </c>
      <c r="O6" s="5">
        <f t="shared" si="0"/>
        <v>10.138071251783174</v>
      </c>
      <c r="P6" s="5">
        <f t="shared" si="0"/>
        <v>9.2988262317783335</v>
      </c>
      <c r="Q6" s="5">
        <f t="shared" si="0"/>
        <v>9.5396087228541138</v>
      </c>
      <c r="R6" s="5">
        <f t="shared" si="0"/>
        <v>9.2690954724228618</v>
      </c>
      <c r="S6" s="5">
        <f t="shared" si="0"/>
        <v>7.1653271254936026</v>
      </c>
      <c r="T6" s="5">
        <f t="shared" si="0"/>
        <v>6.2673021757103307</v>
      </c>
      <c r="V6" s="1" t="s">
        <v>1</v>
      </c>
      <c r="W6" s="5">
        <f t="shared" ref="W6:W16" si="10">IF(ISNUMBER(M6),IF(ABS($X$2)&gt;1,SQRT(M6),M6),"")</f>
        <v>11.636668805804652</v>
      </c>
      <c r="X6" s="5">
        <f t="shared" si="1"/>
        <v>11.784737700150794</v>
      </c>
      <c r="Y6" s="5">
        <f t="shared" si="1"/>
        <v>10.138071251783174</v>
      </c>
      <c r="Z6" s="5">
        <f t="shared" si="1"/>
        <v>9.2988262317783335</v>
      </c>
      <c r="AA6" s="5">
        <f t="shared" si="1"/>
        <v>9.5396087228541138</v>
      </c>
      <c r="AB6" s="5">
        <f t="shared" si="1"/>
        <v>9.2690954724228618</v>
      </c>
      <c r="AC6" s="5">
        <f t="shared" si="1"/>
        <v>7.1653271254936026</v>
      </c>
      <c r="AD6" s="5">
        <f t="shared" si="1"/>
        <v>6.2673021757103307</v>
      </c>
      <c r="AF6" s="1" t="s">
        <v>1</v>
      </c>
      <c r="AG6" s="5">
        <f t="shared" si="2"/>
        <v>7.7313972890483723E-2</v>
      </c>
      <c r="AH6" s="5">
        <f t="shared" si="3"/>
        <v>7.9446029662177939E-2</v>
      </c>
      <c r="AI6" s="5">
        <f t="shared" si="4"/>
        <v>5.5735537546550723E-2</v>
      </c>
      <c r="AJ6" s="5">
        <f t="shared" si="5"/>
        <v>4.3651176169278202E-2</v>
      </c>
      <c r="AK6" s="5">
        <f t="shared" si="6"/>
        <v>4.7118224011233632E-2</v>
      </c>
      <c r="AL6" s="5">
        <f t="shared" si="7"/>
        <v>4.3223080402835436E-2</v>
      </c>
      <c r="AM6" s="5">
        <f t="shared" si="8"/>
        <v>1.2930738652372906E-2</v>
      </c>
      <c r="AN6" s="5">
        <f t="shared" si="9"/>
        <v>0</v>
      </c>
    </row>
    <row r="7" spans="1:40">
      <c r="A7" s="1" t="s">
        <v>2</v>
      </c>
      <c r="B7" s="1" t="s">
        <v>30</v>
      </c>
      <c r="C7" s="5">
        <v>30.026336492730351</v>
      </c>
      <c r="D7" s="5">
        <v>31.612164026825639</v>
      </c>
      <c r="E7" s="5">
        <v>29.317544338841731</v>
      </c>
      <c r="F7" s="5">
        <v>28.7011304816543</v>
      </c>
      <c r="G7" s="5">
        <v>26.215423248190945</v>
      </c>
      <c r="H7" s="5">
        <v>21.562826152222947</v>
      </c>
      <c r="I7" s="5">
        <v>20.837859692570671</v>
      </c>
      <c r="J7" s="5">
        <v>21.290106863781752</v>
      </c>
      <c r="L7" s="1" t="s">
        <v>2</v>
      </c>
      <c r="M7" s="5">
        <f t="shared" si="0"/>
        <v>30.026336492730351</v>
      </c>
      <c r="N7" s="5">
        <f t="shared" si="0"/>
        <v>31.612164026825639</v>
      </c>
      <c r="O7" s="5">
        <f t="shared" si="0"/>
        <v>29.317544338841731</v>
      </c>
      <c r="P7" s="5">
        <f t="shared" si="0"/>
        <v>28.7011304816543</v>
      </c>
      <c r="Q7" s="5">
        <f t="shared" si="0"/>
        <v>26.215423248190945</v>
      </c>
      <c r="R7" s="5">
        <f t="shared" si="0"/>
        <v>21.562826152222947</v>
      </c>
      <c r="S7" s="5">
        <f t="shared" si="0"/>
        <v>20.837859692570671</v>
      </c>
      <c r="T7" s="5">
        <f t="shared" si="0"/>
        <v>21.290106863781752</v>
      </c>
      <c r="V7" s="1" t="s">
        <v>2</v>
      </c>
      <c r="W7" s="5">
        <f t="shared" si="10"/>
        <v>30.026336492730351</v>
      </c>
      <c r="X7" s="5">
        <f t="shared" si="1"/>
        <v>31.612164026825639</v>
      </c>
      <c r="Y7" s="5">
        <f t="shared" si="1"/>
        <v>29.317544338841731</v>
      </c>
      <c r="Z7" s="5">
        <f t="shared" si="1"/>
        <v>28.7011304816543</v>
      </c>
      <c r="AA7" s="5">
        <f t="shared" si="1"/>
        <v>26.215423248190945</v>
      </c>
      <c r="AB7" s="5">
        <f t="shared" si="1"/>
        <v>21.562826152222947</v>
      </c>
      <c r="AC7" s="5">
        <f t="shared" si="1"/>
        <v>20.837859692570671</v>
      </c>
      <c r="AD7" s="5">
        <f t="shared" si="1"/>
        <v>21.290106863781752</v>
      </c>
      <c r="AF7" s="1" t="s">
        <v>2</v>
      </c>
      <c r="AG7" s="5">
        <f t="shared" si="2"/>
        <v>0.34210838291329165</v>
      </c>
      <c r="AH7" s="5">
        <f t="shared" si="3"/>
        <v>0.36494285025862766</v>
      </c>
      <c r="AI7" s="5">
        <f t="shared" si="4"/>
        <v>0.33190242359891164</v>
      </c>
      <c r="AJ7" s="5">
        <f t="shared" si="5"/>
        <v>0.3230266273407838</v>
      </c>
      <c r="AK7" s="5">
        <f t="shared" si="6"/>
        <v>0.28723471464394323</v>
      </c>
      <c r="AL7" s="5">
        <f t="shared" si="7"/>
        <v>0.22024156805344969</v>
      </c>
      <c r="AM7" s="5">
        <f t="shared" si="8"/>
        <v>0.20980271351632127</v>
      </c>
      <c r="AN7" s="5">
        <f t="shared" si="9"/>
        <v>0.2163146595136087</v>
      </c>
    </row>
    <row r="8" spans="1:40">
      <c r="A8" s="1" t="s">
        <v>3</v>
      </c>
      <c r="B8" s="1" t="s">
        <v>31</v>
      </c>
      <c r="C8" s="5">
        <v>40.526565419943907</v>
      </c>
      <c r="D8" s="5">
        <v>42.010876243598609</v>
      </c>
      <c r="E8" s="5">
        <v>39.105232165486413</v>
      </c>
      <c r="F8" s="5">
        <v>37.736136120821406</v>
      </c>
      <c r="G8" s="5">
        <v>38.473558218189588</v>
      </c>
      <c r="H8" s="5">
        <v>37.569523967897986</v>
      </c>
      <c r="I8" s="5">
        <v>32.546943836297302</v>
      </c>
      <c r="J8" s="5">
        <v>31.238013075348018</v>
      </c>
      <c r="L8" s="1" t="s">
        <v>3</v>
      </c>
      <c r="M8" s="5">
        <f t="shared" si="0"/>
        <v>40.526565419943907</v>
      </c>
      <c r="N8" s="5">
        <f t="shared" si="0"/>
        <v>42.010876243598609</v>
      </c>
      <c r="O8" s="5">
        <f t="shared" si="0"/>
        <v>39.105232165486413</v>
      </c>
      <c r="P8" s="5">
        <f t="shared" si="0"/>
        <v>37.736136120821406</v>
      </c>
      <c r="Q8" s="5">
        <f t="shared" si="0"/>
        <v>38.473558218189588</v>
      </c>
      <c r="R8" s="5">
        <f t="shared" si="0"/>
        <v>37.569523967897986</v>
      </c>
      <c r="S8" s="5">
        <f t="shared" si="0"/>
        <v>32.546943836297302</v>
      </c>
      <c r="T8" s="5">
        <f t="shared" si="0"/>
        <v>31.238013075348018</v>
      </c>
      <c r="V8" s="1" t="s">
        <v>3</v>
      </c>
      <c r="W8" s="5">
        <f t="shared" si="10"/>
        <v>40.526565419943907</v>
      </c>
      <c r="X8" s="5">
        <f t="shared" si="1"/>
        <v>42.010876243598609</v>
      </c>
      <c r="Y8" s="5">
        <f t="shared" si="1"/>
        <v>39.105232165486413</v>
      </c>
      <c r="Z8" s="5">
        <f t="shared" si="1"/>
        <v>37.736136120821406</v>
      </c>
      <c r="AA8" s="5">
        <f t="shared" si="1"/>
        <v>38.473558218189588</v>
      </c>
      <c r="AB8" s="5">
        <f t="shared" si="1"/>
        <v>37.569523967897986</v>
      </c>
      <c r="AC8" s="5">
        <f t="shared" si="1"/>
        <v>32.546943836297302</v>
      </c>
      <c r="AD8" s="5">
        <f t="shared" si="1"/>
        <v>31.238013075348018</v>
      </c>
      <c r="AF8" s="1" t="s">
        <v>3</v>
      </c>
      <c r="AG8" s="5">
        <f t="shared" si="2"/>
        <v>0.49330208424714922</v>
      </c>
      <c r="AH8" s="5">
        <f t="shared" si="3"/>
        <v>0.51467480372916286</v>
      </c>
      <c r="AI8" s="5">
        <f t="shared" si="4"/>
        <v>0.47283618421201989</v>
      </c>
      <c r="AJ8" s="5">
        <f t="shared" si="5"/>
        <v>0.45312245226299863</v>
      </c>
      <c r="AK8" s="5">
        <f t="shared" si="6"/>
        <v>0.46374065660114516</v>
      </c>
      <c r="AL8" s="5">
        <f t="shared" si="7"/>
        <v>0.45072338951281349</v>
      </c>
      <c r="AM8" s="5">
        <f t="shared" si="8"/>
        <v>0.37840282530354169</v>
      </c>
      <c r="AN8" s="5">
        <f t="shared" si="9"/>
        <v>0.35955541846036709</v>
      </c>
    </row>
    <row r="9" spans="1:40">
      <c r="A9" s="1" t="s">
        <v>4</v>
      </c>
      <c r="B9" s="1" t="s">
        <v>32</v>
      </c>
      <c r="C9" s="5">
        <v>15.359319348285524</v>
      </c>
      <c r="D9" s="5">
        <v>16.66162332782724</v>
      </c>
      <c r="E9" s="5">
        <v>14.378749094344167</v>
      </c>
      <c r="F9" s="5">
        <v>14.167255764768825</v>
      </c>
      <c r="G9" s="5">
        <v>15.128051518472775</v>
      </c>
      <c r="H9" s="5">
        <v>14.379418985162829</v>
      </c>
      <c r="I9" s="5">
        <v>11.958515293814671</v>
      </c>
      <c r="J9" s="5">
        <v>12.244951894140915</v>
      </c>
      <c r="L9" s="1" t="s">
        <v>4</v>
      </c>
      <c r="M9" s="5">
        <f t="shared" si="0"/>
        <v>15.359319348285524</v>
      </c>
      <c r="N9" s="5">
        <f t="shared" si="0"/>
        <v>16.66162332782724</v>
      </c>
      <c r="O9" s="5">
        <f t="shared" si="0"/>
        <v>14.378749094344167</v>
      </c>
      <c r="P9" s="5">
        <f t="shared" si="0"/>
        <v>14.167255764768825</v>
      </c>
      <c r="Q9" s="5">
        <f t="shared" si="0"/>
        <v>15.128051518472775</v>
      </c>
      <c r="R9" s="5">
        <f t="shared" si="0"/>
        <v>14.379418985162829</v>
      </c>
      <c r="S9" s="5">
        <f t="shared" si="0"/>
        <v>11.958515293814671</v>
      </c>
      <c r="T9" s="5">
        <f t="shared" si="0"/>
        <v>12.244951894140915</v>
      </c>
      <c r="V9" s="1" t="s">
        <v>4</v>
      </c>
      <c r="W9" s="5">
        <f t="shared" si="10"/>
        <v>15.359319348285524</v>
      </c>
      <c r="X9" s="5">
        <f t="shared" si="1"/>
        <v>16.66162332782724</v>
      </c>
      <c r="Y9" s="5">
        <f t="shared" si="1"/>
        <v>14.378749094344167</v>
      </c>
      <c r="Z9" s="5">
        <f t="shared" si="1"/>
        <v>14.167255764768825</v>
      </c>
      <c r="AA9" s="5">
        <f t="shared" si="1"/>
        <v>15.128051518472775</v>
      </c>
      <c r="AB9" s="5">
        <f t="shared" si="1"/>
        <v>14.379418985162829</v>
      </c>
      <c r="AC9" s="5">
        <f t="shared" si="1"/>
        <v>11.958515293814671</v>
      </c>
      <c r="AD9" s="5">
        <f t="shared" si="1"/>
        <v>12.244951894140915</v>
      </c>
      <c r="AF9" s="1" t="s">
        <v>4</v>
      </c>
      <c r="AG9" s="5">
        <f t="shared" si="2"/>
        <v>0.13091673890556116</v>
      </c>
      <c r="AH9" s="5">
        <f t="shared" si="3"/>
        <v>0.14966872615208832</v>
      </c>
      <c r="AI9" s="5">
        <f t="shared" si="4"/>
        <v>0.11679742330406626</v>
      </c>
      <c r="AJ9" s="5">
        <f t="shared" si="5"/>
        <v>0.11375211262297781</v>
      </c>
      <c r="AK9" s="5">
        <f t="shared" si="6"/>
        <v>0.12758669349119731</v>
      </c>
      <c r="AL9" s="5">
        <f t="shared" si="7"/>
        <v>0.11680706911970182</v>
      </c>
      <c r="AM9" s="5">
        <f t="shared" si="8"/>
        <v>8.1948268211171654E-2</v>
      </c>
      <c r="AN9" s="5">
        <f t="shared" si="9"/>
        <v>8.6072693507135561E-2</v>
      </c>
    </row>
    <row r="10" spans="1:40">
      <c r="A10" s="1" t="s">
        <v>5</v>
      </c>
      <c r="B10" s="1" t="s">
        <v>33</v>
      </c>
      <c r="C10" s="5">
        <v>56.395680654766188</v>
      </c>
      <c r="D10" s="5">
        <v>56.799440029989626</v>
      </c>
      <c r="E10" s="5">
        <v>57.952304569627898</v>
      </c>
      <c r="F10" s="5">
        <v>58.524459521909819</v>
      </c>
      <c r="G10" s="5">
        <v>58.127855139841927</v>
      </c>
      <c r="H10" s="5">
        <v>60.001443024147193</v>
      </c>
      <c r="I10" s="5">
        <v>58.988883582993935</v>
      </c>
      <c r="J10" s="5">
        <v>57.593852626085521</v>
      </c>
      <c r="L10" s="1" t="s">
        <v>5</v>
      </c>
      <c r="M10" s="5">
        <f t="shared" si="0"/>
        <v>56.395680654766188</v>
      </c>
      <c r="N10" s="5">
        <f t="shared" si="0"/>
        <v>56.799440029989626</v>
      </c>
      <c r="O10" s="5">
        <f t="shared" si="0"/>
        <v>57.952304569627898</v>
      </c>
      <c r="P10" s="5">
        <f t="shared" si="0"/>
        <v>58.524459521909819</v>
      </c>
      <c r="Q10" s="5">
        <f t="shared" si="0"/>
        <v>58.127855139841927</v>
      </c>
      <c r="R10" s="5">
        <f t="shared" si="0"/>
        <v>60.001443024147193</v>
      </c>
      <c r="S10" s="5">
        <f t="shared" si="0"/>
        <v>58.988883582993935</v>
      </c>
      <c r="T10" s="5">
        <f t="shared" si="0"/>
        <v>57.593852626085521</v>
      </c>
      <c r="V10" s="1" t="s">
        <v>5</v>
      </c>
      <c r="W10" s="5">
        <f t="shared" si="10"/>
        <v>56.395680654766188</v>
      </c>
      <c r="X10" s="5">
        <f t="shared" si="1"/>
        <v>56.799440029989626</v>
      </c>
      <c r="Y10" s="5">
        <f t="shared" si="1"/>
        <v>57.952304569627898</v>
      </c>
      <c r="Z10" s="5">
        <f t="shared" si="1"/>
        <v>58.524459521909819</v>
      </c>
      <c r="AA10" s="5">
        <f t="shared" si="1"/>
        <v>58.127855139841927</v>
      </c>
      <c r="AB10" s="5">
        <f t="shared" si="1"/>
        <v>60.001443024147193</v>
      </c>
      <c r="AC10" s="5">
        <f t="shared" si="1"/>
        <v>58.988883582993935</v>
      </c>
      <c r="AD10" s="5">
        <f t="shared" si="1"/>
        <v>57.593852626085521</v>
      </c>
      <c r="AF10" s="1" t="s">
        <v>5</v>
      </c>
      <c r="AG10" s="5">
        <f t="shared" si="2"/>
        <v>0.7218028422666215</v>
      </c>
      <c r="AH10" s="5">
        <f t="shared" si="3"/>
        <v>0.72761660831033748</v>
      </c>
      <c r="AI10" s="5">
        <f t="shared" si="4"/>
        <v>0.744216804181564</v>
      </c>
      <c r="AJ10" s="5">
        <f t="shared" si="5"/>
        <v>0.75245531265329846</v>
      </c>
      <c r="AK10" s="5">
        <f t="shared" si="6"/>
        <v>0.7467445719727156</v>
      </c>
      <c r="AL10" s="5">
        <f t="shared" si="7"/>
        <v>0.77372252540268494</v>
      </c>
      <c r="AM10" s="5">
        <f t="shared" si="8"/>
        <v>0.75914259473738943</v>
      </c>
      <c r="AN10" s="5">
        <f t="shared" si="9"/>
        <v>0.73905542375165478</v>
      </c>
    </row>
    <row r="11" spans="1:40">
      <c r="A11" s="1" t="s">
        <v>6</v>
      </c>
      <c r="B11" s="1" t="s">
        <v>34</v>
      </c>
      <c r="C11" s="5">
        <v>31.210118044133832</v>
      </c>
      <c r="D11" s="5">
        <v>32.052091578708286</v>
      </c>
      <c r="E11" s="5">
        <v>32.504260599272264</v>
      </c>
      <c r="F11" s="5">
        <v>33.596270617555156</v>
      </c>
      <c r="G11" s="5">
        <v>35.665070350416045</v>
      </c>
      <c r="H11" s="5">
        <v>38.228061762624414</v>
      </c>
      <c r="I11" s="5">
        <v>33.893558881501228</v>
      </c>
      <c r="J11" s="5">
        <v>33.893558881501228</v>
      </c>
      <c r="L11" s="1" t="s">
        <v>6</v>
      </c>
      <c r="M11" s="5">
        <f t="shared" si="0"/>
        <v>31.210118044133832</v>
      </c>
      <c r="N11" s="5">
        <f t="shared" si="0"/>
        <v>32.052091578708286</v>
      </c>
      <c r="O11" s="5">
        <f t="shared" si="0"/>
        <v>32.504260599272264</v>
      </c>
      <c r="P11" s="5">
        <f t="shared" si="0"/>
        <v>33.596270617555156</v>
      </c>
      <c r="Q11" s="5">
        <f t="shared" si="0"/>
        <v>35.665070350416045</v>
      </c>
      <c r="R11" s="5">
        <f t="shared" si="0"/>
        <v>38.228061762624414</v>
      </c>
      <c r="S11" s="5">
        <f t="shared" si="0"/>
        <v>33.893558881501228</v>
      </c>
      <c r="T11" s="5">
        <f t="shared" si="0"/>
        <v>33.893558881501228</v>
      </c>
      <c r="V11" s="1" t="s">
        <v>6</v>
      </c>
      <c r="W11" s="5">
        <f t="shared" si="10"/>
        <v>31.210118044133832</v>
      </c>
      <c r="X11" s="5">
        <f t="shared" si="1"/>
        <v>32.052091578708286</v>
      </c>
      <c r="Y11" s="5">
        <f t="shared" si="1"/>
        <v>32.504260599272264</v>
      </c>
      <c r="Z11" s="5">
        <f t="shared" si="1"/>
        <v>33.596270617555156</v>
      </c>
      <c r="AA11" s="5">
        <f t="shared" si="1"/>
        <v>35.665070350416045</v>
      </c>
      <c r="AB11" s="5">
        <f t="shared" si="1"/>
        <v>38.228061762624414</v>
      </c>
      <c r="AC11" s="5">
        <f t="shared" si="1"/>
        <v>33.893558881501228</v>
      </c>
      <c r="AD11" s="5">
        <f t="shared" si="1"/>
        <v>33.893558881501228</v>
      </c>
      <c r="AF11" s="1" t="s">
        <v>6</v>
      </c>
      <c r="AG11" s="5">
        <f t="shared" si="2"/>
        <v>0.35915375550165141</v>
      </c>
      <c r="AH11" s="5">
        <f t="shared" si="3"/>
        <v>0.37127740499538148</v>
      </c>
      <c r="AI11" s="5">
        <f t="shared" si="4"/>
        <v>0.3777882256947655</v>
      </c>
      <c r="AJ11" s="5">
        <f t="shared" si="5"/>
        <v>0.3935121720679669</v>
      </c>
      <c r="AK11" s="5">
        <f t="shared" si="6"/>
        <v>0.42330099773052687</v>
      </c>
      <c r="AL11" s="5">
        <f t="shared" si="7"/>
        <v>0.46020573197821213</v>
      </c>
      <c r="AM11" s="5">
        <f t="shared" si="8"/>
        <v>0.39779285140369369</v>
      </c>
      <c r="AN11" s="5">
        <f t="shared" si="9"/>
        <v>0.39779285140369369</v>
      </c>
    </row>
    <row r="12" spans="1:40">
      <c r="A12" s="1" t="s">
        <v>8</v>
      </c>
      <c r="B12" s="1" t="s">
        <v>35</v>
      </c>
      <c r="C12" s="5">
        <v>73.297305365067174</v>
      </c>
      <c r="D12" s="5">
        <v>74.138101246436349</v>
      </c>
      <c r="E12" s="5">
        <v>73.612423869852066</v>
      </c>
      <c r="F12" s="5">
        <v>73.655439401087193</v>
      </c>
      <c r="G12" s="5">
        <v>73.621652278791601</v>
      </c>
      <c r="H12" s="5">
        <v>73.640691865887902</v>
      </c>
      <c r="I12" s="5">
        <v>71.956971522539433</v>
      </c>
      <c r="J12" s="5">
        <v>69.593075849859062</v>
      </c>
      <c r="L12" s="1" t="s">
        <v>8</v>
      </c>
      <c r="M12" s="5">
        <f t="shared" ref="M12:T12" si="11">IF(ISNUMBER(C12),IF(C12&gt;$M$2,$M$2,IF(C12&lt;$O$2,$O$2,C12)),":")</f>
        <v>73.297305365067174</v>
      </c>
      <c r="N12" s="5">
        <f t="shared" si="11"/>
        <v>74.138101246436349</v>
      </c>
      <c r="O12" s="5">
        <f t="shared" si="11"/>
        <v>73.612423869852066</v>
      </c>
      <c r="P12" s="5">
        <f t="shared" si="11"/>
        <v>73.655439401087193</v>
      </c>
      <c r="Q12" s="5">
        <f t="shared" si="11"/>
        <v>73.621652278791601</v>
      </c>
      <c r="R12" s="5">
        <f t="shared" si="11"/>
        <v>73.640691865887902</v>
      </c>
      <c r="S12" s="5">
        <f t="shared" si="11"/>
        <v>71.956971522539433</v>
      </c>
      <c r="T12" s="5">
        <f t="shared" si="11"/>
        <v>69.593075849859062</v>
      </c>
      <c r="V12" s="1" t="s">
        <v>8</v>
      </c>
      <c r="W12" s="5">
        <f t="shared" ref="W12:AD12" si="12">IF(ISNUMBER(M12),IF(ABS($X$2)&gt;1,SQRT(M12),M12),"")</f>
        <v>73.297305365067174</v>
      </c>
      <c r="X12" s="5">
        <f t="shared" si="12"/>
        <v>74.138101246436349</v>
      </c>
      <c r="Y12" s="5">
        <f t="shared" si="12"/>
        <v>73.612423869852066</v>
      </c>
      <c r="Z12" s="5">
        <f t="shared" si="12"/>
        <v>73.655439401087193</v>
      </c>
      <c r="AA12" s="5">
        <f t="shared" si="12"/>
        <v>73.621652278791601</v>
      </c>
      <c r="AB12" s="5">
        <f t="shared" si="12"/>
        <v>73.640691865887902</v>
      </c>
      <c r="AC12" s="5">
        <f t="shared" si="12"/>
        <v>71.956971522539433</v>
      </c>
      <c r="AD12" s="5">
        <f t="shared" si="12"/>
        <v>69.593075849859062</v>
      </c>
      <c r="AF12" s="1" t="s">
        <v>8</v>
      </c>
      <c r="AG12" s="5">
        <f t="shared" si="2"/>
        <v>0.96517079321512766</v>
      </c>
      <c r="AH12" s="5">
        <f t="shared" si="3"/>
        <v>0.97727748557885341</v>
      </c>
      <c r="AI12" s="5">
        <f t="shared" si="4"/>
        <v>0.96970821172547461</v>
      </c>
      <c r="AJ12" s="5">
        <f t="shared" si="5"/>
        <v>0.97032759606722219</v>
      </c>
      <c r="AK12" s="5">
        <f t="shared" si="6"/>
        <v>0.9698410923811881</v>
      </c>
      <c r="AL12" s="5">
        <f t="shared" si="7"/>
        <v>0.97011524503680291</v>
      </c>
      <c r="AM12" s="5">
        <f t="shared" si="8"/>
        <v>0.94587121069368474</v>
      </c>
      <c r="AN12" s="5">
        <f t="shared" si="9"/>
        <v>0.9118332731594524</v>
      </c>
    </row>
    <row r="13" spans="1:40">
      <c r="A13" s="1" t="s">
        <v>7</v>
      </c>
      <c r="B13" s="1" t="s">
        <v>36</v>
      </c>
      <c r="C13" s="5">
        <v>74.541929281218344</v>
      </c>
      <c r="D13" s="5">
        <v>74.209215292573461</v>
      </c>
      <c r="E13" s="5">
        <v>74.193600666856099</v>
      </c>
      <c r="F13" s="5">
        <v>72.793576333382063</v>
      </c>
      <c r="G13" s="5">
        <v>72.273675884605694</v>
      </c>
      <c r="H13" s="5">
        <v>75.716153778513103</v>
      </c>
      <c r="I13" s="5">
        <v>73.788887605984641</v>
      </c>
      <c r="J13" s="5">
        <v>73.788887605984641</v>
      </c>
      <c r="L13" s="1" t="s">
        <v>7</v>
      </c>
      <c r="M13" s="5">
        <f t="shared" si="0"/>
        <v>74.541929281218344</v>
      </c>
      <c r="N13" s="5">
        <f t="shared" si="0"/>
        <v>74.209215292573461</v>
      </c>
      <c r="O13" s="5">
        <f t="shared" si="0"/>
        <v>74.193600666856099</v>
      </c>
      <c r="P13" s="5">
        <f t="shared" si="0"/>
        <v>72.793576333382063</v>
      </c>
      <c r="Q13" s="5">
        <f t="shared" si="0"/>
        <v>72.273675884605694</v>
      </c>
      <c r="R13" s="5">
        <f t="shared" si="0"/>
        <v>75.716153778513103</v>
      </c>
      <c r="S13" s="5">
        <f t="shared" si="0"/>
        <v>73.788887605984641</v>
      </c>
      <c r="T13" s="5">
        <f t="shared" si="0"/>
        <v>73.788887605984641</v>
      </c>
      <c r="V13" s="1" t="s">
        <v>7</v>
      </c>
      <c r="W13" s="5">
        <f t="shared" si="10"/>
        <v>74.541929281218344</v>
      </c>
      <c r="X13" s="5">
        <f t="shared" si="1"/>
        <v>74.209215292573461</v>
      </c>
      <c r="Y13" s="5">
        <f t="shared" si="1"/>
        <v>74.193600666856099</v>
      </c>
      <c r="Z13" s="5">
        <f t="shared" si="1"/>
        <v>72.793576333382063</v>
      </c>
      <c r="AA13" s="5">
        <f t="shared" si="1"/>
        <v>72.273675884605694</v>
      </c>
      <c r="AB13" s="5">
        <f t="shared" si="1"/>
        <v>75.716153778513103</v>
      </c>
      <c r="AC13" s="5">
        <f t="shared" si="1"/>
        <v>73.788887605984641</v>
      </c>
      <c r="AD13" s="5">
        <f t="shared" si="1"/>
        <v>73.788887605984641</v>
      </c>
      <c r="AF13" s="1" t="s">
        <v>7</v>
      </c>
      <c r="AG13" s="5">
        <f t="shared" si="2"/>
        <v>0.98309224025747077</v>
      </c>
      <c r="AH13" s="5">
        <f t="shared" si="3"/>
        <v>0.97830146285847541</v>
      </c>
      <c r="AI13" s="5">
        <f t="shared" si="4"/>
        <v>0.97807662651695226</v>
      </c>
      <c r="AJ13" s="5">
        <f t="shared" si="5"/>
        <v>0.9579175554716719</v>
      </c>
      <c r="AK13" s="5">
        <f t="shared" si="6"/>
        <v>0.95043146409971047</v>
      </c>
      <c r="AL13" s="5">
        <f t="shared" si="7"/>
        <v>1</v>
      </c>
      <c r="AM13" s="5">
        <f t="shared" si="8"/>
        <v>0.97224912827139276</v>
      </c>
      <c r="AN13" s="5">
        <f t="shared" si="9"/>
        <v>0.97224912827139276</v>
      </c>
    </row>
    <row r="14" spans="1:40">
      <c r="A14" s="1" t="s">
        <v>11</v>
      </c>
      <c r="B14" s="1" t="s">
        <v>37</v>
      </c>
      <c r="C14" s="5">
        <v>71.87405205655665</v>
      </c>
      <c r="D14" s="5">
        <v>71.674405605573838</v>
      </c>
      <c r="E14" s="5">
        <v>72.408003884992866</v>
      </c>
      <c r="F14" s="5">
        <v>71.313435021109683</v>
      </c>
      <c r="G14" s="5">
        <v>72.7498144576698</v>
      </c>
      <c r="H14" s="5">
        <v>72.252240753009588</v>
      </c>
      <c r="I14" s="5">
        <v>68.413539779637574</v>
      </c>
      <c r="J14" s="5">
        <v>65.671532765811904</v>
      </c>
      <c r="L14" s="1" t="s">
        <v>11</v>
      </c>
      <c r="M14" s="5">
        <f t="shared" si="0"/>
        <v>71.87405205655665</v>
      </c>
      <c r="N14" s="5">
        <f t="shared" si="0"/>
        <v>71.674405605573838</v>
      </c>
      <c r="O14" s="5">
        <f t="shared" si="0"/>
        <v>72.408003884992866</v>
      </c>
      <c r="P14" s="5">
        <f t="shared" si="0"/>
        <v>71.313435021109683</v>
      </c>
      <c r="Q14" s="5">
        <f t="shared" si="0"/>
        <v>72.7498144576698</v>
      </c>
      <c r="R14" s="5">
        <f t="shared" si="0"/>
        <v>72.252240753009588</v>
      </c>
      <c r="S14" s="5">
        <f t="shared" si="0"/>
        <v>68.413539779637574</v>
      </c>
      <c r="T14" s="5">
        <f t="shared" si="0"/>
        <v>65.671532765811904</v>
      </c>
      <c r="V14" s="1" t="s">
        <v>11</v>
      </c>
      <c r="W14" s="5">
        <f t="shared" si="10"/>
        <v>71.87405205655665</v>
      </c>
      <c r="X14" s="5">
        <f t="shared" si="1"/>
        <v>71.674405605573838</v>
      </c>
      <c r="Y14" s="5">
        <f t="shared" si="1"/>
        <v>72.408003884992866</v>
      </c>
      <c r="Z14" s="5">
        <f t="shared" si="1"/>
        <v>71.313435021109683</v>
      </c>
      <c r="AA14" s="5">
        <f t="shared" si="1"/>
        <v>72.7498144576698</v>
      </c>
      <c r="AB14" s="5">
        <f t="shared" si="1"/>
        <v>72.252240753009588</v>
      </c>
      <c r="AC14" s="5">
        <f t="shared" si="1"/>
        <v>68.413539779637574</v>
      </c>
      <c r="AD14" s="5">
        <f t="shared" si="1"/>
        <v>65.671532765811904</v>
      </c>
      <c r="AF14" s="1" t="s">
        <v>11</v>
      </c>
      <c r="AG14" s="5">
        <f t="shared" si="2"/>
        <v>0.94467724615619997</v>
      </c>
      <c r="AH14" s="5">
        <f t="shared" si="3"/>
        <v>0.94180251970104356</v>
      </c>
      <c r="AI14" s="5">
        <f t="shared" si="4"/>
        <v>0.95236566455496685</v>
      </c>
      <c r="AJ14" s="5">
        <f t="shared" si="5"/>
        <v>0.93660487314342089</v>
      </c>
      <c r="AK14" s="5">
        <f t="shared" si="6"/>
        <v>0.95728742445147086</v>
      </c>
      <c r="AL14" s="5">
        <f t="shared" si="7"/>
        <v>0.95012281779237195</v>
      </c>
      <c r="AM14" s="5">
        <f t="shared" si="8"/>
        <v>0.89484903162054863</v>
      </c>
      <c r="AN14" s="5">
        <f t="shared" si="9"/>
        <v>0.85536663629588616</v>
      </c>
    </row>
    <row r="15" spans="1:40">
      <c r="A15" s="1" t="s">
        <v>9</v>
      </c>
      <c r="B15" s="1" t="s">
        <v>38</v>
      </c>
      <c r="C15" s="5">
        <v>53.260286492574188</v>
      </c>
      <c r="D15" s="5">
        <v>53.106683385177639</v>
      </c>
      <c r="E15" s="5">
        <v>30.079872080125913</v>
      </c>
      <c r="F15" s="5">
        <v>53.960054677673263</v>
      </c>
      <c r="G15" s="5">
        <v>53.736586253985735</v>
      </c>
      <c r="H15" s="5">
        <v>58.586768959777622</v>
      </c>
      <c r="I15" s="5">
        <v>51.960857061672208</v>
      </c>
      <c r="J15" s="5">
        <v>48.454806070644118</v>
      </c>
      <c r="L15" s="1" t="s">
        <v>9</v>
      </c>
      <c r="M15" s="5">
        <f t="shared" si="0"/>
        <v>53.260286492574188</v>
      </c>
      <c r="N15" s="5">
        <f t="shared" si="0"/>
        <v>53.106683385177639</v>
      </c>
      <c r="O15" s="5">
        <f t="shared" si="0"/>
        <v>30.079872080125913</v>
      </c>
      <c r="P15" s="5">
        <f t="shared" si="0"/>
        <v>53.960054677673263</v>
      </c>
      <c r="Q15" s="5">
        <f t="shared" si="0"/>
        <v>53.736586253985735</v>
      </c>
      <c r="R15" s="5">
        <f t="shared" si="0"/>
        <v>58.586768959777622</v>
      </c>
      <c r="S15" s="5">
        <f t="shared" si="0"/>
        <v>51.960857061672208</v>
      </c>
      <c r="T15" s="5">
        <f t="shared" si="0"/>
        <v>48.454806070644118</v>
      </c>
      <c r="V15" s="1" t="s">
        <v>9</v>
      </c>
      <c r="W15" s="5">
        <f t="shared" si="10"/>
        <v>53.260286492574188</v>
      </c>
      <c r="X15" s="5">
        <f t="shared" si="1"/>
        <v>53.106683385177639</v>
      </c>
      <c r="Y15" s="5">
        <f t="shared" si="1"/>
        <v>30.079872080125913</v>
      </c>
      <c r="Z15" s="5">
        <f t="shared" si="1"/>
        <v>53.960054677673263</v>
      </c>
      <c r="AA15" s="5">
        <f t="shared" si="1"/>
        <v>53.736586253985735</v>
      </c>
      <c r="AB15" s="5">
        <f t="shared" si="1"/>
        <v>58.586768959777622</v>
      </c>
      <c r="AC15" s="5">
        <f t="shared" si="1"/>
        <v>51.960857061672208</v>
      </c>
      <c r="AD15" s="5">
        <f t="shared" si="1"/>
        <v>48.454806070644118</v>
      </c>
      <c r="AF15" s="1" t="s">
        <v>9</v>
      </c>
      <c r="AG15" s="5">
        <f t="shared" ref="AG15:AN16" si="13">IF(ISNUMBER(W15),(W15-$AI$2)/($AG$2-$AI$2),":")</f>
        <v>0.67665603148673714</v>
      </c>
      <c r="AH15" s="5">
        <f t="shared" si="13"/>
        <v>0.67444428710433835</v>
      </c>
      <c r="AI15" s="5">
        <f t="shared" si="13"/>
        <v>0.34287924645041312</v>
      </c>
      <c r="AJ15" s="5">
        <f t="shared" si="13"/>
        <v>0.68673205389674397</v>
      </c>
      <c r="AK15" s="5">
        <f t="shared" si="13"/>
        <v>0.68351431280340524</v>
      </c>
      <c r="AL15" s="5">
        <f t="shared" si="13"/>
        <v>0.75335251161958461</v>
      </c>
      <c r="AM15" s="5">
        <f t="shared" si="13"/>
        <v>0.65794543511382986</v>
      </c>
      <c r="AN15" s="5">
        <f t="shared" si="13"/>
        <v>0.60746150470875759</v>
      </c>
    </row>
    <row r="16" spans="1:40">
      <c r="A16" s="1" t="s">
        <v>10</v>
      </c>
      <c r="B16" s="1" t="s">
        <v>39</v>
      </c>
      <c r="C16" s="5">
        <v>38.749826019618297</v>
      </c>
      <c r="D16" s="5">
        <v>39.34928849747903</v>
      </c>
      <c r="E16" s="5">
        <v>35.988917687677585</v>
      </c>
      <c r="F16" s="5">
        <v>36.077386937516955</v>
      </c>
      <c r="G16" s="5">
        <v>36.867568772566671</v>
      </c>
      <c r="H16" s="5">
        <v>33.383305572055782</v>
      </c>
      <c r="I16" s="5">
        <v>30.439784865607585</v>
      </c>
      <c r="J16" s="5">
        <v>30.915377654596885</v>
      </c>
      <c r="L16" s="1" t="s">
        <v>10</v>
      </c>
      <c r="M16" s="5">
        <f t="shared" si="0"/>
        <v>38.749826019618297</v>
      </c>
      <c r="N16" s="5">
        <f t="shared" si="0"/>
        <v>39.34928849747903</v>
      </c>
      <c r="O16" s="5">
        <f t="shared" si="0"/>
        <v>35.988917687677585</v>
      </c>
      <c r="P16" s="5">
        <f t="shared" si="0"/>
        <v>36.077386937516955</v>
      </c>
      <c r="Q16" s="5">
        <f t="shared" si="0"/>
        <v>36.867568772566671</v>
      </c>
      <c r="R16" s="5">
        <f t="shared" si="0"/>
        <v>33.383305572055782</v>
      </c>
      <c r="S16" s="5">
        <f t="shared" si="0"/>
        <v>30.439784865607585</v>
      </c>
      <c r="T16" s="5">
        <f t="shared" si="0"/>
        <v>30.915377654596885</v>
      </c>
      <c r="V16" s="1" t="s">
        <v>10</v>
      </c>
      <c r="W16" s="5">
        <f t="shared" si="10"/>
        <v>38.749826019618297</v>
      </c>
      <c r="X16" s="5">
        <f t="shared" si="1"/>
        <v>39.34928849747903</v>
      </c>
      <c r="Y16" s="5">
        <f t="shared" si="1"/>
        <v>35.988917687677585</v>
      </c>
      <c r="Z16" s="5">
        <f t="shared" si="1"/>
        <v>36.077386937516955</v>
      </c>
      <c r="AA16" s="5">
        <f t="shared" si="1"/>
        <v>36.867568772566671</v>
      </c>
      <c r="AB16" s="5">
        <f t="shared" si="1"/>
        <v>33.383305572055782</v>
      </c>
      <c r="AC16" s="5">
        <f t="shared" si="1"/>
        <v>30.439784865607585</v>
      </c>
      <c r="AD16" s="5">
        <f t="shared" si="1"/>
        <v>30.915377654596885</v>
      </c>
      <c r="AF16" s="1" t="s">
        <v>10</v>
      </c>
      <c r="AG16" s="5">
        <f t="shared" si="13"/>
        <v>0.4677186604853385</v>
      </c>
      <c r="AH16" s="5">
        <f t="shared" si="13"/>
        <v>0.4763503723715079</v>
      </c>
      <c r="AI16" s="5">
        <f t="shared" si="13"/>
        <v>0.42796410345203989</v>
      </c>
      <c r="AJ16" s="5">
        <f t="shared" si="13"/>
        <v>0.42923797980560946</v>
      </c>
      <c r="AK16" s="5">
        <f t="shared" si="13"/>
        <v>0.44061587615397507</v>
      </c>
      <c r="AL16" s="5">
        <f t="shared" si="13"/>
        <v>0.39044567002244168</v>
      </c>
      <c r="AM16" s="5">
        <f t="shared" si="13"/>
        <v>0.34806166166931574</v>
      </c>
      <c r="AN16" s="5">
        <f t="shared" si="13"/>
        <v>0.35490976322914203</v>
      </c>
    </row>
  </sheetData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A0A0D-8C78-4F15-BAF2-0F6467218661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88.278855377977408</v>
      </c>
      <c r="N2" s="1" t="s">
        <v>22</v>
      </c>
      <c r="O2" s="5" cm="1">
        <f t="array" ref="O2">MIN(IF(C5:J16&gt;AVERAGE(C5:J16)-2*STDEVP(C5:J16),C5:J16))</f>
        <v>18.158270021959165</v>
      </c>
      <c r="V2" s="1" t="s">
        <v>23</v>
      </c>
      <c r="X2" s="4">
        <f>SKEW(M6:T16)</f>
        <v>-0.67141501488031285</v>
      </c>
      <c r="AF2" s="1" t="s">
        <v>12</v>
      </c>
      <c r="AG2" s="5">
        <f>MAX(W6:AD16)</f>
        <v>88.278855377977408</v>
      </c>
      <c r="AH2" s="1" t="s">
        <v>13</v>
      </c>
      <c r="AI2" s="5">
        <f>MIN(W6:AD16)</f>
        <v>18.158270021959165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68.3</v>
      </c>
      <c r="D5" s="5">
        <v>68.8</v>
      </c>
      <c r="E5" s="5">
        <v>68.7</v>
      </c>
      <c r="F5" s="5">
        <v>66.099999999999994</v>
      </c>
      <c r="G5" s="5">
        <v>66.3</v>
      </c>
      <c r="H5" s="5">
        <v>67.3</v>
      </c>
      <c r="I5" s="5">
        <v>63.2</v>
      </c>
      <c r="J5" s="5">
        <v>63.617309349476315</v>
      </c>
      <c r="L5" s="1" t="s">
        <v>0</v>
      </c>
      <c r="M5" s="5">
        <f t="shared" ref="M5:T16" si="0">IF(ISNUMBER(C5),IF(C5&gt;$M$2,$M$2,IF(C5&lt;$O$2,$O$2,C5)),":")</f>
        <v>68.3</v>
      </c>
      <c r="N5" s="5">
        <f t="shared" si="0"/>
        <v>68.8</v>
      </c>
      <c r="O5" s="5">
        <f t="shared" si="0"/>
        <v>68.7</v>
      </c>
      <c r="P5" s="5">
        <f t="shared" si="0"/>
        <v>66.099999999999994</v>
      </c>
      <c r="Q5" s="5">
        <f t="shared" si="0"/>
        <v>66.3</v>
      </c>
      <c r="R5" s="5">
        <f t="shared" si="0"/>
        <v>67.3</v>
      </c>
      <c r="S5" s="5">
        <f t="shared" si="0"/>
        <v>63.2</v>
      </c>
      <c r="T5" s="5">
        <f t="shared" si="0"/>
        <v>63.617309349476315</v>
      </c>
      <c r="V5" s="1" t="s">
        <v>0</v>
      </c>
      <c r="W5" s="5">
        <f>IF(ISNUMBER(M5),IF(ABS($X$2)&gt;1,SQRT(M5),M5),"")</f>
        <v>68.3</v>
      </c>
      <c r="X5" s="5">
        <f t="shared" ref="X5:AD16" si="1">IF(ISNUMBER(N5),IF(ABS($X$2)&gt;1,SQRT(N5),N5),"")</f>
        <v>68.8</v>
      </c>
      <c r="Y5" s="5">
        <f t="shared" si="1"/>
        <v>68.7</v>
      </c>
      <c r="Z5" s="5">
        <f t="shared" si="1"/>
        <v>66.099999999999994</v>
      </c>
      <c r="AA5" s="5">
        <f t="shared" si="1"/>
        <v>66.3</v>
      </c>
      <c r="AB5" s="5">
        <f t="shared" si="1"/>
        <v>67.3</v>
      </c>
      <c r="AC5" s="5">
        <f t="shared" si="1"/>
        <v>63.2</v>
      </c>
      <c r="AD5" s="5">
        <f t="shared" si="1"/>
        <v>63.617309349476315</v>
      </c>
      <c r="AF5" s="1" t="s">
        <v>0</v>
      </c>
      <c r="AG5" s="5">
        <f t="shared" ref="AG5:AG14" si="2">IF(ISNUMBER(W5),(W5-$AI$2)/($AG$2-$AI$2),":")</f>
        <v>0.71507859957899389</v>
      </c>
      <c r="AH5" s="5">
        <f t="shared" ref="AH5:AH14" si="3">IF(ISNUMBER(X5),(X5-$AI$2)/($AG$2-$AI$2),":")</f>
        <v>0.72220917325377687</v>
      </c>
      <c r="AI5" s="5">
        <f t="shared" ref="AI5:AI14" si="4">IF(ISNUMBER(Y5),(Y5-$AI$2)/($AG$2-$AI$2),":")</f>
        <v>0.72078305851882041</v>
      </c>
      <c r="AJ5" s="5">
        <f t="shared" ref="AJ5:AJ14" si="5">IF(ISNUMBER(Z5),(Z5-$AI$2)/($AG$2-$AI$2),":")</f>
        <v>0.68370407540994849</v>
      </c>
      <c r="AK5" s="5">
        <f t="shared" ref="AK5:AK14" si="6">IF(ISNUMBER(AA5),(AA5-$AI$2)/($AG$2-$AI$2),":")</f>
        <v>0.68655630487986175</v>
      </c>
      <c r="AL5" s="5">
        <f t="shared" ref="AL5:AL14" si="7">IF(ISNUMBER(AB5),(AB5-$AI$2)/($AG$2-$AI$2),":")</f>
        <v>0.70081745222942782</v>
      </c>
      <c r="AM5" s="5">
        <f t="shared" ref="AM5:AM14" si="8">IF(ISNUMBER(AC5),(AC5-$AI$2)/($AG$2-$AI$2),":")</f>
        <v>0.64234674809620707</v>
      </c>
      <c r="AN5" s="5">
        <f t="shared" ref="AN5:AN14" si="9">IF(ISNUMBER(AD5),(AD5-$AI$2)/($AG$2-$AI$2),":")</f>
        <v>0.64829805821944031</v>
      </c>
    </row>
    <row r="6" spans="1:40">
      <c r="A6" s="1" t="s">
        <v>1</v>
      </c>
      <c r="B6" s="1" t="s">
        <v>29</v>
      </c>
      <c r="C6" s="5">
        <v>25.792637114951166</v>
      </c>
      <c r="D6" s="5">
        <v>25.345113948865958</v>
      </c>
      <c r="E6" s="5">
        <v>24.33144767292363</v>
      </c>
      <c r="F6" s="5">
        <v>24.0859707132735</v>
      </c>
      <c r="G6" s="5">
        <v>23.825329210543387</v>
      </c>
      <c r="H6" s="5">
        <v>24.724009681799398</v>
      </c>
      <c r="I6" s="5">
        <v>32.960637157298208</v>
      </c>
      <c r="J6" s="5">
        <v>32.388670817541957</v>
      </c>
      <c r="L6" s="1" t="s">
        <v>1</v>
      </c>
      <c r="M6" s="5">
        <f t="shared" si="0"/>
        <v>25.792637114951166</v>
      </c>
      <c r="N6" s="5">
        <f t="shared" si="0"/>
        <v>25.345113948865958</v>
      </c>
      <c r="O6" s="5">
        <f t="shared" si="0"/>
        <v>24.33144767292363</v>
      </c>
      <c r="P6" s="5">
        <f t="shared" si="0"/>
        <v>24.0859707132735</v>
      </c>
      <c r="Q6" s="5">
        <f t="shared" si="0"/>
        <v>23.825329210543387</v>
      </c>
      <c r="R6" s="5">
        <f t="shared" si="0"/>
        <v>24.724009681799398</v>
      </c>
      <c r="S6" s="5">
        <f t="shared" si="0"/>
        <v>32.960637157298208</v>
      </c>
      <c r="T6" s="5">
        <f t="shared" si="0"/>
        <v>32.388670817541957</v>
      </c>
      <c r="V6" s="1" t="s">
        <v>1</v>
      </c>
      <c r="W6" s="5">
        <f t="shared" ref="W6:W16" si="10">IF(ISNUMBER(M6),IF(ABS($X$2)&gt;1,SQRT(M6),M6),"")</f>
        <v>25.792637114951166</v>
      </c>
      <c r="X6" s="5">
        <f t="shared" si="1"/>
        <v>25.345113948865958</v>
      </c>
      <c r="Y6" s="5">
        <f t="shared" si="1"/>
        <v>24.33144767292363</v>
      </c>
      <c r="Z6" s="5">
        <f t="shared" si="1"/>
        <v>24.0859707132735</v>
      </c>
      <c r="AA6" s="5">
        <f t="shared" si="1"/>
        <v>23.825329210543387</v>
      </c>
      <c r="AB6" s="5">
        <f t="shared" si="1"/>
        <v>24.724009681799398</v>
      </c>
      <c r="AC6" s="5">
        <f t="shared" si="1"/>
        <v>32.960637157298208</v>
      </c>
      <c r="AD6" s="5">
        <f t="shared" si="1"/>
        <v>32.388670817541957</v>
      </c>
      <c r="AF6" s="1" t="s">
        <v>1</v>
      </c>
      <c r="AG6" s="5">
        <f t="shared" si="2"/>
        <v>0.1088748340338372</v>
      </c>
      <c r="AH6" s="5">
        <f t="shared" si="3"/>
        <v>0.10249264021995172</v>
      </c>
      <c r="AI6" s="5">
        <f t="shared" si="4"/>
        <v>8.8036596095452307E-2</v>
      </c>
      <c r="AJ6" s="5">
        <f t="shared" si="5"/>
        <v>8.4535813002958315E-2</v>
      </c>
      <c r="AK6" s="5">
        <f t="shared" si="6"/>
        <v>8.0818766127111849E-2</v>
      </c>
      <c r="AL6" s="5">
        <f t="shared" si="7"/>
        <v>9.3634980747871285E-2</v>
      </c>
      <c r="AM6" s="5">
        <f t="shared" si="8"/>
        <v>0.21109873883944411</v>
      </c>
      <c r="AN6" s="5">
        <f t="shared" si="9"/>
        <v>0.20294184258918824</v>
      </c>
    </row>
    <row r="7" spans="1:40">
      <c r="A7" s="1" t="s">
        <v>2</v>
      </c>
      <c r="B7" s="1" t="s">
        <v>30</v>
      </c>
      <c r="C7" s="5">
        <v>77.158267066744529</v>
      </c>
      <c r="D7" s="5">
        <v>77.687426903822853</v>
      </c>
      <c r="E7" s="5">
        <v>76.953562934192377</v>
      </c>
      <c r="F7" s="5">
        <v>78.104668362439298</v>
      </c>
      <c r="G7" s="5">
        <v>75.475644507379613</v>
      </c>
      <c r="H7" s="5">
        <v>77.103684211017693</v>
      </c>
      <c r="I7" s="5">
        <v>81.38814814825183</v>
      </c>
      <c r="J7" s="5">
        <v>82.962974175637328</v>
      </c>
      <c r="L7" s="1" t="s">
        <v>2</v>
      </c>
      <c r="M7" s="5">
        <f t="shared" si="0"/>
        <v>77.158267066744529</v>
      </c>
      <c r="N7" s="5">
        <f t="shared" si="0"/>
        <v>77.687426903822853</v>
      </c>
      <c r="O7" s="5">
        <f t="shared" si="0"/>
        <v>76.953562934192377</v>
      </c>
      <c r="P7" s="5">
        <f t="shared" si="0"/>
        <v>78.104668362439298</v>
      </c>
      <c r="Q7" s="5">
        <f t="shared" si="0"/>
        <v>75.475644507379613</v>
      </c>
      <c r="R7" s="5">
        <f t="shared" si="0"/>
        <v>77.103684211017693</v>
      </c>
      <c r="S7" s="5">
        <f t="shared" si="0"/>
        <v>81.38814814825183</v>
      </c>
      <c r="T7" s="5">
        <f t="shared" si="0"/>
        <v>82.962974175637328</v>
      </c>
      <c r="V7" s="1" t="s">
        <v>2</v>
      </c>
      <c r="W7" s="5">
        <f t="shared" si="10"/>
        <v>77.158267066744529</v>
      </c>
      <c r="X7" s="5">
        <f t="shared" si="1"/>
        <v>77.687426903822853</v>
      </c>
      <c r="Y7" s="5">
        <f t="shared" si="1"/>
        <v>76.953562934192377</v>
      </c>
      <c r="Z7" s="5">
        <f t="shared" si="1"/>
        <v>78.104668362439298</v>
      </c>
      <c r="AA7" s="5">
        <f t="shared" si="1"/>
        <v>75.475644507379613</v>
      </c>
      <c r="AB7" s="5">
        <f t="shared" si="1"/>
        <v>77.103684211017693</v>
      </c>
      <c r="AC7" s="5">
        <f t="shared" si="1"/>
        <v>81.38814814825183</v>
      </c>
      <c r="AD7" s="5">
        <f t="shared" si="1"/>
        <v>82.962974175637328</v>
      </c>
      <c r="AF7" s="1" t="s">
        <v>2</v>
      </c>
      <c r="AG7" s="5">
        <f t="shared" si="2"/>
        <v>0.84140765147964591</v>
      </c>
      <c r="AH7" s="5">
        <f t="shared" si="3"/>
        <v>0.84895407788769228</v>
      </c>
      <c r="AI7" s="5">
        <f t="shared" si="4"/>
        <v>0.83848833568225456</v>
      </c>
      <c r="AJ7" s="5">
        <f t="shared" si="5"/>
        <v>0.85490441980936926</v>
      </c>
      <c r="AK7" s="5">
        <f t="shared" si="6"/>
        <v>0.81741152322683897</v>
      </c>
      <c r="AL7" s="5">
        <f t="shared" si="7"/>
        <v>0.84062923733136541</v>
      </c>
      <c r="AM7" s="5">
        <f t="shared" si="8"/>
        <v>0.90173060885416345</v>
      </c>
      <c r="AN7" s="5">
        <f t="shared" si="9"/>
        <v>0.92418943488063976</v>
      </c>
    </row>
    <row r="8" spans="1:40">
      <c r="A8" s="1" t="s">
        <v>3</v>
      </c>
      <c r="B8" s="1" t="s">
        <v>31</v>
      </c>
      <c r="C8" s="5">
        <v>67.665856776245818</v>
      </c>
      <c r="D8" s="5">
        <v>66.844009167809574</v>
      </c>
      <c r="E8" s="5">
        <v>65.593477960480868</v>
      </c>
      <c r="F8" s="5">
        <v>65.212540716612381</v>
      </c>
      <c r="G8" s="5">
        <v>66.322165741324</v>
      </c>
      <c r="H8" s="5">
        <v>66.713319642646923</v>
      </c>
      <c r="I8" s="5">
        <v>78.157922342609666</v>
      </c>
      <c r="J8" s="5">
        <v>78.778250360413992</v>
      </c>
      <c r="L8" s="1" t="s">
        <v>3</v>
      </c>
      <c r="M8" s="5">
        <f t="shared" si="0"/>
        <v>67.665856776245818</v>
      </c>
      <c r="N8" s="5">
        <f t="shared" si="0"/>
        <v>66.844009167809574</v>
      </c>
      <c r="O8" s="5">
        <f t="shared" si="0"/>
        <v>65.593477960480868</v>
      </c>
      <c r="P8" s="5">
        <f t="shared" si="0"/>
        <v>65.212540716612381</v>
      </c>
      <c r="Q8" s="5">
        <f t="shared" si="0"/>
        <v>66.322165741324</v>
      </c>
      <c r="R8" s="5">
        <f t="shared" si="0"/>
        <v>66.713319642646923</v>
      </c>
      <c r="S8" s="5">
        <f t="shared" si="0"/>
        <v>78.157922342609666</v>
      </c>
      <c r="T8" s="5">
        <f t="shared" si="0"/>
        <v>78.778250360413992</v>
      </c>
      <c r="V8" s="1" t="s">
        <v>3</v>
      </c>
      <c r="W8" s="5">
        <f t="shared" si="10"/>
        <v>67.665856776245818</v>
      </c>
      <c r="X8" s="5">
        <f t="shared" si="1"/>
        <v>66.844009167809574</v>
      </c>
      <c r="Y8" s="5">
        <f t="shared" si="1"/>
        <v>65.593477960480868</v>
      </c>
      <c r="Z8" s="5">
        <f t="shared" si="1"/>
        <v>65.212540716612381</v>
      </c>
      <c r="AA8" s="5">
        <f t="shared" si="1"/>
        <v>66.322165741324</v>
      </c>
      <c r="AB8" s="5">
        <f t="shared" si="1"/>
        <v>66.713319642646923</v>
      </c>
      <c r="AC8" s="5">
        <f t="shared" si="1"/>
        <v>78.157922342609666</v>
      </c>
      <c r="AD8" s="5">
        <f t="shared" si="1"/>
        <v>78.778250360413992</v>
      </c>
      <c r="AF8" s="1" t="s">
        <v>3</v>
      </c>
      <c r="AG8" s="5">
        <f t="shared" si="2"/>
        <v>0.70603498962430666</v>
      </c>
      <c r="AH8" s="5">
        <f t="shared" si="3"/>
        <v>0.69431449978150894</v>
      </c>
      <c r="AI8" s="5">
        <f t="shared" si="4"/>
        <v>0.67648048996856358</v>
      </c>
      <c r="AJ8" s="5">
        <f t="shared" si="5"/>
        <v>0.67104788780281743</v>
      </c>
      <c r="AK8" s="5">
        <f t="shared" si="6"/>
        <v>0.68687241378299568</v>
      </c>
      <c r="AL8" s="5">
        <f t="shared" si="7"/>
        <v>0.6924507172061195</v>
      </c>
      <c r="AM8" s="5">
        <f t="shared" si="8"/>
        <v>0.8556638826675298</v>
      </c>
      <c r="AN8" s="5">
        <f t="shared" si="9"/>
        <v>0.86451047193450148</v>
      </c>
    </row>
    <row r="9" spans="1:40">
      <c r="A9" s="1" t="s">
        <v>4</v>
      </c>
      <c r="B9" s="1" t="s">
        <v>32</v>
      </c>
      <c r="C9" s="5">
        <v>55.199887650969011</v>
      </c>
      <c r="D9" s="5">
        <v>48.831957311821171</v>
      </c>
      <c r="E9" s="5">
        <v>46.045476495412466</v>
      </c>
      <c r="F9" s="5">
        <v>43.876925591468144</v>
      </c>
      <c r="G9" s="5">
        <v>45.918131243523838</v>
      </c>
      <c r="H9" s="5">
        <v>48.081949154372865</v>
      </c>
      <c r="I9" s="5">
        <v>62.080754681144057</v>
      </c>
      <c r="J9" s="5">
        <v>64.246050543076294</v>
      </c>
      <c r="L9" s="1" t="s">
        <v>4</v>
      </c>
      <c r="M9" s="5">
        <f t="shared" si="0"/>
        <v>55.199887650969011</v>
      </c>
      <c r="N9" s="5">
        <f t="shared" si="0"/>
        <v>48.831957311821171</v>
      </c>
      <c r="O9" s="5">
        <f t="shared" si="0"/>
        <v>46.045476495412466</v>
      </c>
      <c r="P9" s="5">
        <f t="shared" si="0"/>
        <v>43.876925591468144</v>
      </c>
      <c r="Q9" s="5">
        <f t="shared" si="0"/>
        <v>45.918131243523838</v>
      </c>
      <c r="R9" s="5">
        <f t="shared" si="0"/>
        <v>48.081949154372865</v>
      </c>
      <c r="S9" s="5">
        <f t="shared" si="0"/>
        <v>62.080754681144057</v>
      </c>
      <c r="T9" s="5">
        <f t="shared" si="0"/>
        <v>64.246050543076294</v>
      </c>
      <c r="V9" s="1" t="s">
        <v>4</v>
      </c>
      <c r="W9" s="5">
        <f t="shared" si="10"/>
        <v>55.199887650969011</v>
      </c>
      <c r="X9" s="5">
        <f t="shared" si="1"/>
        <v>48.831957311821171</v>
      </c>
      <c r="Y9" s="5">
        <f t="shared" si="1"/>
        <v>46.045476495412466</v>
      </c>
      <c r="Z9" s="5">
        <f t="shared" si="1"/>
        <v>43.876925591468144</v>
      </c>
      <c r="AA9" s="5">
        <f t="shared" si="1"/>
        <v>45.918131243523838</v>
      </c>
      <c r="AB9" s="5">
        <f t="shared" si="1"/>
        <v>48.081949154372865</v>
      </c>
      <c r="AC9" s="5">
        <f t="shared" si="1"/>
        <v>62.080754681144057</v>
      </c>
      <c r="AD9" s="5">
        <f t="shared" si="1"/>
        <v>64.246050543076294</v>
      </c>
      <c r="AF9" s="1" t="s">
        <v>4</v>
      </c>
      <c r="AG9" s="5">
        <f t="shared" si="2"/>
        <v>0.52825596707359312</v>
      </c>
      <c r="AH9" s="5">
        <f t="shared" si="3"/>
        <v>0.43744197419523362</v>
      </c>
      <c r="AI9" s="5">
        <f t="shared" si="4"/>
        <v>0.39770356068568991</v>
      </c>
      <c r="AJ9" s="5">
        <f t="shared" si="5"/>
        <v>0.3667775367095053</v>
      </c>
      <c r="AK9" s="5">
        <f t="shared" si="6"/>
        <v>0.39588747128423862</v>
      </c>
      <c r="AL9" s="5">
        <f t="shared" si="7"/>
        <v>0.42674599734848678</v>
      </c>
      <c r="AM9" s="5">
        <f t="shared" si="8"/>
        <v>0.62638502568369037</v>
      </c>
      <c r="AN9" s="5">
        <f t="shared" si="9"/>
        <v>0.6572646290261116</v>
      </c>
    </row>
    <row r="10" spans="1:40">
      <c r="A10" s="1" t="s">
        <v>5</v>
      </c>
      <c r="B10" s="1" t="s">
        <v>33</v>
      </c>
      <c r="C10" s="5">
        <v>62.525760156194039</v>
      </c>
      <c r="D10" s="5">
        <v>59.857568169385402</v>
      </c>
      <c r="E10" s="5">
        <v>60.387243383959493</v>
      </c>
      <c r="F10" s="5">
        <v>60.844395951562923</v>
      </c>
      <c r="G10" s="5">
        <v>63.766920108016024</v>
      </c>
      <c r="H10" s="5">
        <v>66.39863066274863</v>
      </c>
      <c r="I10" s="5">
        <v>74.902682911990638</v>
      </c>
      <c r="J10" s="5">
        <v>79.271648999010424</v>
      </c>
      <c r="L10" s="1" t="s">
        <v>5</v>
      </c>
      <c r="M10" s="5">
        <f t="shared" si="0"/>
        <v>62.525760156194039</v>
      </c>
      <c r="N10" s="5">
        <f t="shared" si="0"/>
        <v>59.857568169385402</v>
      </c>
      <c r="O10" s="5">
        <f t="shared" si="0"/>
        <v>60.387243383959493</v>
      </c>
      <c r="P10" s="5">
        <f t="shared" si="0"/>
        <v>60.844395951562923</v>
      </c>
      <c r="Q10" s="5">
        <f t="shared" si="0"/>
        <v>63.766920108016024</v>
      </c>
      <c r="R10" s="5">
        <f t="shared" si="0"/>
        <v>66.39863066274863</v>
      </c>
      <c r="S10" s="5">
        <f t="shared" si="0"/>
        <v>74.902682911990638</v>
      </c>
      <c r="T10" s="5">
        <f t="shared" si="0"/>
        <v>79.271648999010424</v>
      </c>
      <c r="V10" s="1" t="s">
        <v>5</v>
      </c>
      <c r="W10" s="5">
        <f t="shared" si="10"/>
        <v>62.525760156194039</v>
      </c>
      <c r="X10" s="5">
        <f t="shared" si="1"/>
        <v>59.857568169385402</v>
      </c>
      <c r="Y10" s="5">
        <f t="shared" si="1"/>
        <v>60.387243383959493</v>
      </c>
      <c r="Z10" s="5">
        <f t="shared" si="1"/>
        <v>60.844395951562923</v>
      </c>
      <c r="AA10" s="5">
        <f t="shared" si="1"/>
        <v>63.766920108016024</v>
      </c>
      <c r="AB10" s="5">
        <f t="shared" si="1"/>
        <v>66.39863066274863</v>
      </c>
      <c r="AC10" s="5">
        <f t="shared" si="1"/>
        <v>74.902682911990638</v>
      </c>
      <c r="AD10" s="5">
        <f t="shared" si="1"/>
        <v>79.271648999010424</v>
      </c>
      <c r="AF10" s="1" t="s">
        <v>5</v>
      </c>
      <c r="AG10" s="5">
        <f t="shared" si="2"/>
        <v>0.63273131433474183</v>
      </c>
      <c r="AH10" s="5">
        <f t="shared" si="3"/>
        <v>0.59467983525393242</v>
      </c>
      <c r="AI10" s="5">
        <f t="shared" si="4"/>
        <v>0.60223361153638666</v>
      </c>
      <c r="AJ10" s="5">
        <f t="shared" si="5"/>
        <v>0.60875313166421163</v>
      </c>
      <c r="AK10" s="5">
        <f t="shared" si="6"/>
        <v>0.65043167929205548</v>
      </c>
      <c r="AL10" s="5">
        <f t="shared" si="7"/>
        <v>0.68796289129450539</v>
      </c>
      <c r="AM10" s="5">
        <f t="shared" si="8"/>
        <v>0.80924043348935426</v>
      </c>
      <c r="AN10" s="5">
        <f t="shared" si="9"/>
        <v>0.87154690262160051</v>
      </c>
    </row>
    <row r="11" spans="1:40">
      <c r="A11" s="1" t="s">
        <v>6</v>
      </c>
      <c r="B11" s="1" t="s">
        <v>34</v>
      </c>
      <c r="C11" s="5">
        <v>82.869694292362325</v>
      </c>
      <c r="D11" s="5">
        <v>81.467501021607788</v>
      </c>
      <c r="E11" s="5">
        <v>81.234917137636785</v>
      </c>
      <c r="F11" s="5">
        <v>74.91280964964146</v>
      </c>
      <c r="G11" s="5">
        <v>73.803330818333094</v>
      </c>
      <c r="H11" s="5">
        <v>78.356730911875559</v>
      </c>
      <c r="I11" s="5">
        <v>86.086148883336392</v>
      </c>
      <c r="J11" s="5">
        <v>88.278855377977408</v>
      </c>
      <c r="L11" s="1" t="s">
        <v>6</v>
      </c>
      <c r="M11" s="5">
        <f t="shared" si="0"/>
        <v>82.869694292362325</v>
      </c>
      <c r="N11" s="5">
        <f t="shared" si="0"/>
        <v>81.467501021607788</v>
      </c>
      <c r="O11" s="5">
        <f t="shared" si="0"/>
        <v>81.234917137636785</v>
      </c>
      <c r="P11" s="5">
        <f t="shared" si="0"/>
        <v>74.91280964964146</v>
      </c>
      <c r="Q11" s="5">
        <f t="shared" si="0"/>
        <v>73.803330818333094</v>
      </c>
      <c r="R11" s="5">
        <f t="shared" si="0"/>
        <v>78.356730911875559</v>
      </c>
      <c r="S11" s="5">
        <f t="shared" si="0"/>
        <v>86.086148883336392</v>
      </c>
      <c r="T11" s="5">
        <f t="shared" si="0"/>
        <v>88.278855377977408</v>
      </c>
      <c r="V11" s="1" t="s">
        <v>6</v>
      </c>
      <c r="W11" s="5">
        <f t="shared" si="10"/>
        <v>82.869694292362325</v>
      </c>
      <c r="X11" s="5">
        <f t="shared" si="1"/>
        <v>81.467501021607788</v>
      </c>
      <c r="Y11" s="5">
        <f t="shared" si="1"/>
        <v>81.234917137636785</v>
      </c>
      <c r="Z11" s="5">
        <f t="shared" si="1"/>
        <v>74.91280964964146</v>
      </c>
      <c r="AA11" s="5">
        <f t="shared" si="1"/>
        <v>73.803330818333094</v>
      </c>
      <c r="AB11" s="5">
        <f t="shared" si="1"/>
        <v>78.356730911875559</v>
      </c>
      <c r="AC11" s="5">
        <f t="shared" si="1"/>
        <v>86.086148883336392</v>
      </c>
      <c r="AD11" s="5">
        <f t="shared" si="1"/>
        <v>88.278855377977408</v>
      </c>
      <c r="AF11" s="1" t="s">
        <v>6</v>
      </c>
      <c r="AG11" s="5">
        <f t="shared" si="2"/>
        <v>0.92285915672050456</v>
      </c>
      <c r="AH11" s="5">
        <f t="shared" si="3"/>
        <v>0.90286227187370416</v>
      </c>
      <c r="AI11" s="5">
        <f t="shared" si="4"/>
        <v>0.89954535883325937</v>
      </c>
      <c r="AJ11" s="5">
        <f t="shared" si="5"/>
        <v>0.80938485238716307</v>
      </c>
      <c r="AK11" s="5">
        <f t="shared" si="6"/>
        <v>0.79356241129265015</v>
      </c>
      <c r="AL11" s="5">
        <f t="shared" si="7"/>
        <v>0.85849912096818703</v>
      </c>
      <c r="AM11" s="5">
        <f t="shared" si="8"/>
        <v>0.96872948958557403</v>
      </c>
      <c r="AN11" s="5">
        <f t="shared" si="9"/>
        <v>1</v>
      </c>
    </row>
    <row r="12" spans="1:40">
      <c r="A12" s="1" t="s">
        <v>8</v>
      </c>
      <c r="B12" s="1" t="s">
        <v>35</v>
      </c>
      <c r="C12" s="5">
        <v>77.374276256842379</v>
      </c>
      <c r="D12" s="5">
        <v>74.591217070633704</v>
      </c>
      <c r="E12" s="5">
        <v>73.084492243884213</v>
      </c>
      <c r="F12" s="5">
        <v>72.595813891758439</v>
      </c>
      <c r="G12" s="5">
        <v>69.997953626967501</v>
      </c>
      <c r="H12" s="5">
        <v>69.460011370725951</v>
      </c>
      <c r="I12" s="5">
        <v>84.499622043387276</v>
      </c>
      <c r="J12" s="5">
        <v>87.835689112996022</v>
      </c>
      <c r="L12" s="1" t="s">
        <v>8</v>
      </c>
      <c r="M12" s="5">
        <f t="shared" ref="M12:T12" si="11">IF(ISNUMBER(C12),IF(C12&gt;$M$2,$M$2,IF(C12&lt;$O$2,$O$2,C12)),":")</f>
        <v>77.374276256842379</v>
      </c>
      <c r="N12" s="5">
        <f t="shared" si="11"/>
        <v>74.591217070633704</v>
      </c>
      <c r="O12" s="5">
        <f t="shared" si="11"/>
        <v>73.084492243884213</v>
      </c>
      <c r="P12" s="5">
        <f t="shared" si="11"/>
        <v>72.595813891758439</v>
      </c>
      <c r="Q12" s="5">
        <f t="shared" si="11"/>
        <v>69.997953626967501</v>
      </c>
      <c r="R12" s="5">
        <f t="shared" si="11"/>
        <v>69.460011370725951</v>
      </c>
      <c r="S12" s="5">
        <f t="shared" si="11"/>
        <v>84.499622043387276</v>
      </c>
      <c r="T12" s="5">
        <f t="shared" si="11"/>
        <v>87.835689112996022</v>
      </c>
      <c r="V12" s="1" t="s">
        <v>8</v>
      </c>
      <c r="W12" s="5">
        <f t="shared" ref="W12:AD12" si="12">IF(ISNUMBER(M12),IF(ABS($X$2)&gt;1,SQRT(M12),M12),"")</f>
        <v>77.374276256842379</v>
      </c>
      <c r="X12" s="5">
        <f t="shared" si="12"/>
        <v>74.591217070633704</v>
      </c>
      <c r="Y12" s="5">
        <f t="shared" si="12"/>
        <v>73.084492243884213</v>
      </c>
      <c r="Z12" s="5">
        <f t="shared" si="12"/>
        <v>72.595813891758439</v>
      </c>
      <c r="AA12" s="5">
        <f t="shared" si="12"/>
        <v>69.997953626967501</v>
      </c>
      <c r="AB12" s="5">
        <f t="shared" si="12"/>
        <v>69.460011370725951</v>
      </c>
      <c r="AC12" s="5">
        <f t="shared" si="12"/>
        <v>84.499622043387276</v>
      </c>
      <c r="AD12" s="5">
        <f t="shared" si="12"/>
        <v>87.835689112996022</v>
      </c>
      <c r="AF12" s="1" t="s">
        <v>8</v>
      </c>
      <c r="AG12" s="5">
        <f t="shared" si="2"/>
        <v>0.84448819036849176</v>
      </c>
      <c r="AH12" s="5">
        <f t="shared" si="3"/>
        <v>0.80479857323140647</v>
      </c>
      <c r="AI12" s="5">
        <f t="shared" si="4"/>
        <v>0.78331094846188265</v>
      </c>
      <c r="AJ12" s="5">
        <f t="shared" si="5"/>
        <v>0.77634183447567384</v>
      </c>
      <c r="AK12" s="5">
        <f t="shared" si="6"/>
        <v>0.7392933664459076</v>
      </c>
      <c r="AL12" s="5">
        <f t="shared" si="7"/>
        <v>0.73162169266408883</v>
      </c>
      <c r="AM12" s="5">
        <f t="shared" si="8"/>
        <v>0.94610379654701826</v>
      </c>
      <c r="AN12" s="5">
        <f t="shared" si="9"/>
        <v>0.99367994059474363</v>
      </c>
    </row>
    <row r="13" spans="1:40">
      <c r="A13" s="1" t="s">
        <v>7</v>
      </c>
      <c r="B13" s="1" t="s">
        <v>36</v>
      </c>
      <c r="C13" s="5">
        <v>62.603181525312699</v>
      </c>
      <c r="D13" s="5">
        <v>67.589073073869784</v>
      </c>
      <c r="E13" s="5">
        <v>65.228443261248131</v>
      </c>
      <c r="F13" s="5">
        <v>68.585851041177776</v>
      </c>
      <c r="G13" s="5">
        <v>64.678257095319623</v>
      </c>
      <c r="H13" s="5">
        <v>66.560604937070792</v>
      </c>
      <c r="I13" s="5">
        <v>76.30157814130024</v>
      </c>
      <c r="J13" s="5">
        <v>82.623854589908191</v>
      </c>
      <c r="L13" s="1" t="s">
        <v>7</v>
      </c>
      <c r="M13" s="5">
        <f t="shared" si="0"/>
        <v>62.603181525312699</v>
      </c>
      <c r="N13" s="5">
        <f t="shared" si="0"/>
        <v>67.589073073869784</v>
      </c>
      <c r="O13" s="5">
        <f t="shared" si="0"/>
        <v>65.228443261248131</v>
      </c>
      <c r="P13" s="5">
        <f t="shared" si="0"/>
        <v>68.585851041177776</v>
      </c>
      <c r="Q13" s="5">
        <f t="shared" si="0"/>
        <v>64.678257095319623</v>
      </c>
      <c r="R13" s="5">
        <f t="shared" si="0"/>
        <v>66.560604937070792</v>
      </c>
      <c r="S13" s="5">
        <f t="shared" si="0"/>
        <v>76.30157814130024</v>
      </c>
      <c r="T13" s="5">
        <f t="shared" si="0"/>
        <v>82.623854589908191</v>
      </c>
      <c r="V13" s="1" t="s">
        <v>7</v>
      </c>
      <c r="W13" s="5">
        <f t="shared" si="10"/>
        <v>62.603181525312699</v>
      </c>
      <c r="X13" s="5">
        <f t="shared" si="1"/>
        <v>67.589073073869784</v>
      </c>
      <c r="Y13" s="5">
        <f t="shared" si="1"/>
        <v>65.228443261248131</v>
      </c>
      <c r="Z13" s="5">
        <f t="shared" si="1"/>
        <v>68.585851041177776</v>
      </c>
      <c r="AA13" s="5">
        <f t="shared" si="1"/>
        <v>64.678257095319623</v>
      </c>
      <c r="AB13" s="5">
        <f t="shared" si="1"/>
        <v>66.560604937070792</v>
      </c>
      <c r="AC13" s="5">
        <f t="shared" si="1"/>
        <v>76.30157814130024</v>
      </c>
      <c r="AD13" s="5">
        <f t="shared" si="1"/>
        <v>82.623854589908191</v>
      </c>
      <c r="AF13" s="1" t="s">
        <v>7</v>
      </c>
      <c r="AG13" s="5">
        <f t="shared" si="2"/>
        <v>0.63383543188774827</v>
      </c>
      <c r="AH13" s="5">
        <f t="shared" si="3"/>
        <v>0.70493996593067687</v>
      </c>
      <c r="AI13" s="5">
        <f t="shared" si="4"/>
        <v>0.67127467633510096</v>
      </c>
      <c r="AJ13" s="5">
        <f t="shared" si="5"/>
        <v>0.71915516339725705</v>
      </c>
      <c r="AK13" s="5">
        <f t="shared" si="6"/>
        <v>0.66342839035310164</v>
      </c>
      <c r="AL13" s="5">
        <f t="shared" si="7"/>
        <v>0.69027283028745279</v>
      </c>
      <c r="AM13" s="5">
        <f t="shared" si="8"/>
        <v>0.82919028448114351</v>
      </c>
      <c r="AN13" s="5">
        <f t="shared" si="9"/>
        <v>0.9193532004994327</v>
      </c>
    </row>
    <row r="14" spans="1:40">
      <c r="A14" s="1" t="s">
        <v>11</v>
      </c>
      <c r="B14" s="1" t="s">
        <v>37</v>
      </c>
      <c r="C14" s="5">
        <v>22.426270990402362</v>
      </c>
      <c r="D14" s="5">
        <v>21.455423454262046</v>
      </c>
      <c r="E14" s="5">
        <v>17.292407295008523</v>
      </c>
      <c r="F14" s="5">
        <v>20.887245841035124</v>
      </c>
      <c r="G14" s="5">
        <v>20.191565334877442</v>
      </c>
      <c r="H14" s="5">
        <v>18.158270021959165</v>
      </c>
      <c r="I14" s="5">
        <v>27.136850018205948</v>
      </c>
      <c r="J14" s="5">
        <v>20.797109891647665</v>
      </c>
      <c r="L14" s="1" t="s">
        <v>11</v>
      </c>
      <c r="M14" s="5">
        <f t="shared" si="0"/>
        <v>22.426270990402362</v>
      </c>
      <c r="N14" s="5">
        <f t="shared" si="0"/>
        <v>21.455423454262046</v>
      </c>
      <c r="O14" s="5">
        <f t="shared" si="0"/>
        <v>18.158270021959165</v>
      </c>
      <c r="P14" s="5">
        <f t="shared" si="0"/>
        <v>20.887245841035124</v>
      </c>
      <c r="Q14" s="5">
        <f t="shared" si="0"/>
        <v>20.191565334877442</v>
      </c>
      <c r="R14" s="5">
        <f t="shared" si="0"/>
        <v>18.158270021959165</v>
      </c>
      <c r="S14" s="5">
        <f t="shared" si="0"/>
        <v>27.136850018205948</v>
      </c>
      <c r="T14" s="5">
        <f t="shared" si="0"/>
        <v>20.797109891647665</v>
      </c>
      <c r="V14" s="1" t="s">
        <v>11</v>
      </c>
      <c r="W14" s="5">
        <f t="shared" si="10"/>
        <v>22.426270990402362</v>
      </c>
      <c r="X14" s="5">
        <f t="shared" si="1"/>
        <v>21.455423454262046</v>
      </c>
      <c r="Y14" s="5">
        <f t="shared" si="1"/>
        <v>18.158270021959165</v>
      </c>
      <c r="Z14" s="5">
        <f t="shared" si="1"/>
        <v>20.887245841035124</v>
      </c>
      <c r="AA14" s="5">
        <f t="shared" si="1"/>
        <v>20.191565334877442</v>
      </c>
      <c r="AB14" s="5">
        <f t="shared" si="1"/>
        <v>18.158270021959165</v>
      </c>
      <c r="AC14" s="5">
        <f t="shared" si="1"/>
        <v>27.136850018205948</v>
      </c>
      <c r="AD14" s="5">
        <f t="shared" si="1"/>
        <v>20.797109891647665</v>
      </c>
      <c r="AF14" s="1" t="s">
        <v>11</v>
      </c>
      <c r="AG14" s="5">
        <f t="shared" si="2"/>
        <v>6.0866590699059059E-2</v>
      </c>
      <c r="AH14" s="5">
        <f t="shared" si="3"/>
        <v>4.7021190932198864E-2</v>
      </c>
      <c r="AI14" s="5">
        <f t="shared" si="4"/>
        <v>0</v>
      </c>
      <c r="AJ14" s="5">
        <f t="shared" si="5"/>
        <v>3.8918326269244977E-2</v>
      </c>
      <c r="AK14" s="5">
        <f t="shared" si="6"/>
        <v>2.8997124062709573E-2</v>
      </c>
      <c r="AL14" s="5">
        <f t="shared" si="7"/>
        <v>0</v>
      </c>
      <c r="AM14" s="5">
        <f t="shared" si="8"/>
        <v>0.12804485231634163</v>
      </c>
      <c r="AN14" s="5">
        <f t="shared" si="9"/>
        <v>3.7632884213537388E-2</v>
      </c>
    </row>
    <row r="15" spans="1:40">
      <c r="A15" s="1" t="s">
        <v>9</v>
      </c>
      <c r="B15" s="1" t="s">
        <v>38</v>
      </c>
      <c r="C15" s="5">
        <v>69.893573880755724</v>
      </c>
      <c r="D15" s="5">
        <v>68.379003297387428</v>
      </c>
      <c r="E15" s="5">
        <v>68.942765859405611</v>
      </c>
      <c r="F15" s="5">
        <v>70.176626378848781</v>
      </c>
      <c r="G15" s="5">
        <v>69.74891080689828</v>
      </c>
      <c r="H15" s="5">
        <v>70.73533091630506</v>
      </c>
      <c r="I15" s="5">
        <v>83.436325166945892</v>
      </c>
      <c r="J15" s="5">
        <v>84.747753287235952</v>
      </c>
      <c r="L15" s="1" t="s">
        <v>9</v>
      </c>
      <c r="M15" s="5">
        <f t="shared" si="0"/>
        <v>69.893573880755724</v>
      </c>
      <c r="N15" s="5">
        <f t="shared" si="0"/>
        <v>68.379003297387428</v>
      </c>
      <c r="O15" s="5">
        <f t="shared" si="0"/>
        <v>68.942765859405611</v>
      </c>
      <c r="P15" s="5">
        <f t="shared" si="0"/>
        <v>70.176626378848781</v>
      </c>
      <c r="Q15" s="5">
        <f t="shared" si="0"/>
        <v>69.74891080689828</v>
      </c>
      <c r="R15" s="5">
        <f t="shared" si="0"/>
        <v>70.73533091630506</v>
      </c>
      <c r="S15" s="5">
        <f t="shared" si="0"/>
        <v>83.436325166945892</v>
      </c>
      <c r="T15" s="5">
        <f t="shared" si="0"/>
        <v>84.747753287235952</v>
      </c>
      <c r="V15" s="1" t="s">
        <v>9</v>
      </c>
      <c r="W15" s="5">
        <f t="shared" si="10"/>
        <v>69.893573880755724</v>
      </c>
      <c r="X15" s="5">
        <f t="shared" si="1"/>
        <v>68.379003297387428</v>
      </c>
      <c r="Y15" s="5">
        <f t="shared" si="1"/>
        <v>68.942765859405611</v>
      </c>
      <c r="Z15" s="5">
        <f t="shared" si="1"/>
        <v>70.176626378848781</v>
      </c>
      <c r="AA15" s="5">
        <f t="shared" si="1"/>
        <v>69.74891080689828</v>
      </c>
      <c r="AB15" s="5">
        <f t="shared" si="1"/>
        <v>70.73533091630506</v>
      </c>
      <c r="AC15" s="5">
        <f t="shared" si="1"/>
        <v>83.436325166945892</v>
      </c>
      <c r="AD15" s="5">
        <f t="shared" si="1"/>
        <v>84.747753287235952</v>
      </c>
      <c r="AF15" s="1" t="s">
        <v>9</v>
      </c>
      <c r="AG15" s="5">
        <f t="shared" ref="AG15:AN16" si="13">IF(ISNUMBER(W15),(W15-$AI$2)/($AG$2-$AI$2),":")</f>
        <v>0.7378047915048711</v>
      </c>
      <c r="AH15" s="5">
        <f t="shared" si="13"/>
        <v>0.71620527724413763</v>
      </c>
      <c r="AI15" s="5">
        <f t="shared" si="13"/>
        <v>0.72424517821124779</v>
      </c>
      <c r="AJ15" s="5">
        <f t="shared" si="13"/>
        <v>0.74184144488783899</v>
      </c>
      <c r="AK15" s="5">
        <f t="shared" si="13"/>
        <v>0.73574173009254895</v>
      </c>
      <c r="AL15" s="5">
        <f t="shared" si="13"/>
        <v>0.74980921262137412</v>
      </c>
      <c r="AM15" s="5">
        <f t="shared" si="13"/>
        <v>0.93093996311575433</v>
      </c>
      <c r="AN15" s="5">
        <f t="shared" si="13"/>
        <v>0.94964243277757532</v>
      </c>
    </row>
    <row r="16" spans="1:40">
      <c r="A16" s="1" t="s">
        <v>10</v>
      </c>
      <c r="B16" s="1" t="s">
        <v>39</v>
      </c>
      <c r="C16" s="5">
        <v>25.01906298605963</v>
      </c>
      <c r="D16" s="5">
        <v>27.923793997453028</v>
      </c>
      <c r="E16" s="5">
        <v>29.371037637482402</v>
      </c>
      <c r="F16" s="5">
        <v>29.669022804492496</v>
      </c>
      <c r="G16" s="5">
        <v>31.372118040732882</v>
      </c>
      <c r="H16" s="5">
        <v>30.419633474617441</v>
      </c>
      <c r="I16" s="5">
        <v>50.02026579804771</v>
      </c>
      <c r="J16" s="5">
        <v>60.015381357030726</v>
      </c>
      <c r="L16" s="1" t="s">
        <v>10</v>
      </c>
      <c r="M16" s="5">
        <f t="shared" si="0"/>
        <v>25.01906298605963</v>
      </c>
      <c r="N16" s="5">
        <f t="shared" si="0"/>
        <v>27.923793997453028</v>
      </c>
      <c r="O16" s="5">
        <f t="shared" si="0"/>
        <v>29.371037637482402</v>
      </c>
      <c r="P16" s="5">
        <f t="shared" si="0"/>
        <v>29.669022804492496</v>
      </c>
      <c r="Q16" s="5">
        <f t="shared" si="0"/>
        <v>31.372118040732882</v>
      </c>
      <c r="R16" s="5">
        <f t="shared" si="0"/>
        <v>30.419633474617441</v>
      </c>
      <c r="S16" s="5">
        <f t="shared" si="0"/>
        <v>50.02026579804771</v>
      </c>
      <c r="T16" s="5">
        <f t="shared" si="0"/>
        <v>60.015381357030726</v>
      </c>
      <c r="V16" s="1" t="s">
        <v>10</v>
      </c>
      <c r="W16" s="5">
        <f t="shared" si="10"/>
        <v>25.01906298605963</v>
      </c>
      <c r="X16" s="5">
        <f t="shared" si="1"/>
        <v>27.923793997453028</v>
      </c>
      <c r="Y16" s="5">
        <f t="shared" si="1"/>
        <v>29.371037637482402</v>
      </c>
      <c r="Z16" s="5">
        <f t="shared" si="1"/>
        <v>29.669022804492496</v>
      </c>
      <c r="AA16" s="5">
        <f t="shared" si="1"/>
        <v>31.372118040732882</v>
      </c>
      <c r="AB16" s="5">
        <f t="shared" si="1"/>
        <v>30.419633474617441</v>
      </c>
      <c r="AC16" s="5">
        <f t="shared" si="1"/>
        <v>50.02026579804771</v>
      </c>
      <c r="AD16" s="5">
        <f t="shared" si="1"/>
        <v>60.015381357030726</v>
      </c>
      <c r="AF16" s="1" t="s">
        <v>10</v>
      </c>
      <c r="AG16" s="5">
        <f t="shared" si="13"/>
        <v>9.7842779395902801E-2</v>
      </c>
      <c r="AH16" s="5">
        <f t="shared" si="13"/>
        <v>0.13926757636023809</v>
      </c>
      <c r="AI16" s="5">
        <f t="shared" si="13"/>
        <v>0.15990693116141932</v>
      </c>
      <c r="AJ16" s="5">
        <f t="shared" si="13"/>
        <v>0.16415654153613532</v>
      </c>
      <c r="AK16" s="5">
        <f t="shared" si="13"/>
        <v>0.18844463365050348</v>
      </c>
      <c r="AL16" s="5">
        <f t="shared" si="13"/>
        <v>0.17486111090494369</v>
      </c>
      <c r="AM16" s="5">
        <f t="shared" si="13"/>
        <v>0.45438861661405006</v>
      </c>
      <c r="AN16" s="5">
        <f t="shared" si="13"/>
        <v>0.59693043237664722</v>
      </c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94101-3433-4028-8AF3-54F203B4DFBD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54.59</v>
      </c>
      <c r="N2" s="1" t="s">
        <v>22</v>
      </c>
      <c r="O2" s="5" cm="1">
        <f t="array" ref="O2">MIN(IF(C5:J16&gt;AVERAGE(C5:J16)-2*STDEVP(C5:J16),C5:J16))</f>
        <v>6.22</v>
      </c>
      <c r="V2" s="1" t="s">
        <v>23</v>
      </c>
      <c r="X2" s="4">
        <f>SKEW(M6:T16)</f>
        <v>1.0905758727034898</v>
      </c>
      <c r="AF2" s="1" t="s">
        <v>12</v>
      </c>
      <c r="AG2" s="5">
        <f>MAX(W6:AD16)</f>
        <v>7.3885045848263502</v>
      </c>
      <c r="AH2" s="1" t="s">
        <v>13</v>
      </c>
      <c r="AI2" s="5">
        <f>MIN(W6:AD16)</f>
        <v>2.4939927826679851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15.025</v>
      </c>
      <c r="D5" s="5">
        <v>14.211</v>
      </c>
      <c r="E5" s="5">
        <v>14.438000000000001</v>
      </c>
      <c r="F5" s="5">
        <v>13.294</v>
      </c>
      <c r="G5" s="5">
        <v>13.558999999999999</v>
      </c>
      <c r="H5" s="5">
        <v>13.605</v>
      </c>
      <c r="I5" s="5">
        <v>13.475</v>
      </c>
      <c r="J5" s="5">
        <v>13.475</v>
      </c>
      <c r="L5" s="1" t="s">
        <v>0</v>
      </c>
      <c r="M5" s="5">
        <f t="shared" ref="M5:T16" si="0">IF(ISNUMBER(C5),IF(C5&gt;$M$2,$M$2,IF(C5&lt;$O$2,$O$2,C5)),":")</f>
        <v>15.025</v>
      </c>
      <c r="N5" s="5">
        <f t="shared" si="0"/>
        <v>14.211</v>
      </c>
      <c r="O5" s="5">
        <f t="shared" si="0"/>
        <v>14.438000000000001</v>
      </c>
      <c r="P5" s="5">
        <f t="shared" si="0"/>
        <v>13.294</v>
      </c>
      <c r="Q5" s="5">
        <f t="shared" si="0"/>
        <v>13.558999999999999</v>
      </c>
      <c r="R5" s="5">
        <f t="shared" si="0"/>
        <v>13.605</v>
      </c>
      <c r="S5" s="5">
        <f t="shared" si="0"/>
        <v>13.475</v>
      </c>
      <c r="T5" s="5">
        <f t="shared" si="0"/>
        <v>13.475</v>
      </c>
      <c r="V5" s="1" t="s">
        <v>0</v>
      </c>
      <c r="W5" s="5">
        <f>IF(ISNUMBER(M5),IF(ABS($X$2)&gt;1,SQRT(M5),M5),"")</f>
        <v>3.8762094886628611</v>
      </c>
      <c r="X5" s="5">
        <f t="shared" ref="X5:AD16" si="1">IF(ISNUMBER(N5),IF(ABS($X$2)&gt;1,SQRT(N5),N5),"")</f>
        <v>3.7697480021879448</v>
      </c>
      <c r="Y5" s="5">
        <f t="shared" si="1"/>
        <v>3.7997368329925165</v>
      </c>
      <c r="Z5" s="5">
        <f t="shared" si="1"/>
        <v>3.646093800219627</v>
      </c>
      <c r="AA5" s="5">
        <f t="shared" si="1"/>
        <v>3.6822547440393092</v>
      </c>
      <c r="AB5" s="5">
        <f t="shared" si="1"/>
        <v>3.6884956283015979</v>
      </c>
      <c r="AC5" s="5">
        <f t="shared" si="1"/>
        <v>3.6708309685955305</v>
      </c>
      <c r="AD5" s="5">
        <f t="shared" si="1"/>
        <v>3.6708309685955305</v>
      </c>
      <c r="AF5" s="1" t="s">
        <v>0</v>
      </c>
      <c r="AG5" s="5">
        <f>IF(ISNUMBER(W5),(W5-$AG$2)/($AI$2-$AG$2),":")</f>
        <v>0.71759865705393722</v>
      </c>
      <c r="AH5" s="5">
        <f t="shared" ref="AH5:AH14" si="2">IF(ISNUMBER(X5),(X5-$AG$2)/($AI$2-$AG$2),":")</f>
        <v>0.73934985324636837</v>
      </c>
      <c r="AI5" s="5">
        <f t="shared" ref="AI5:AI14" si="3">IF(ISNUMBER(Y5),(Y5-$AG$2)/($AI$2-$AG$2),":")</f>
        <v>0.7332228211711066</v>
      </c>
      <c r="AJ5" s="5">
        <f t="shared" ref="AJ5:AJ14" si="4">IF(ISNUMBER(Z5),(Z5-$AG$2)/($AI$2-$AG$2),":")</f>
        <v>0.76461370119822936</v>
      </c>
      <c r="AK5" s="5">
        <f t="shared" ref="AK5:AK14" si="5">IF(ISNUMBER(AA5),(AA5-$AG$2)/($AI$2-$AG$2),":")</f>
        <v>0.75722564182043073</v>
      </c>
      <c r="AL5" s="5">
        <f t="shared" ref="AL5:AL14" si="6">IF(ISNUMBER(AB5),(AB5-$AG$2)/($AI$2-$AG$2),":")</f>
        <v>0.75595056383215475</v>
      </c>
      <c r="AM5" s="5">
        <f t="shared" ref="AM5:AM14" si="7">IF(ISNUMBER(AC5),(AC5-$AG$2)/($AI$2-$AG$2),":")</f>
        <v>0.75955963873484023</v>
      </c>
      <c r="AN5" s="5">
        <f t="shared" ref="AN5:AN14" si="8">IF(ISNUMBER(AD5),(AD5-$AG$2)/($AI$2-$AG$2),":")</f>
        <v>0.75955963873484023</v>
      </c>
    </row>
    <row r="6" spans="1:40">
      <c r="A6" s="1" t="s">
        <v>1</v>
      </c>
      <c r="B6" s="1" t="s">
        <v>29</v>
      </c>
      <c r="C6" s="5">
        <v>7.42</v>
      </c>
      <c r="D6" s="5">
        <v>7.37</v>
      </c>
      <c r="E6" s="5">
        <v>7.17</v>
      </c>
      <c r="F6" s="5">
        <v>7.2</v>
      </c>
      <c r="G6" s="5">
        <v>7.41</v>
      </c>
      <c r="H6" s="5">
        <v>7.73</v>
      </c>
      <c r="I6" s="5">
        <v>9.32</v>
      </c>
      <c r="J6" s="5">
        <v>8.25</v>
      </c>
      <c r="L6" s="1" t="s">
        <v>1</v>
      </c>
      <c r="M6" s="5">
        <f t="shared" si="0"/>
        <v>7.42</v>
      </c>
      <c r="N6" s="5">
        <f t="shared" si="0"/>
        <v>7.37</v>
      </c>
      <c r="O6" s="5">
        <f t="shared" si="0"/>
        <v>7.17</v>
      </c>
      <c r="P6" s="5">
        <f t="shared" si="0"/>
        <v>7.2</v>
      </c>
      <c r="Q6" s="5">
        <f t="shared" si="0"/>
        <v>7.41</v>
      </c>
      <c r="R6" s="5">
        <f t="shared" si="0"/>
        <v>7.73</v>
      </c>
      <c r="S6" s="5">
        <f t="shared" si="0"/>
        <v>9.32</v>
      </c>
      <c r="T6" s="5">
        <f t="shared" si="0"/>
        <v>8.25</v>
      </c>
      <c r="V6" s="1" t="s">
        <v>1</v>
      </c>
      <c r="W6" s="5">
        <f t="shared" ref="W6:W16" si="9">IF(ISNUMBER(M6),IF(ABS($X$2)&gt;1,SQRT(M6),M6),"")</f>
        <v>2.7239676943752471</v>
      </c>
      <c r="X6" s="5">
        <f t="shared" si="1"/>
        <v>2.7147743920996454</v>
      </c>
      <c r="Y6" s="5">
        <f t="shared" si="1"/>
        <v>2.6776855677991769</v>
      </c>
      <c r="Z6" s="5">
        <f t="shared" si="1"/>
        <v>2.6832815729997477</v>
      </c>
      <c r="AA6" s="5">
        <f t="shared" si="1"/>
        <v>2.7221315177632399</v>
      </c>
      <c r="AB6" s="5">
        <f t="shared" si="1"/>
        <v>2.7802877548915688</v>
      </c>
      <c r="AC6" s="5">
        <f t="shared" si="1"/>
        <v>3.0528675044947495</v>
      </c>
      <c r="AD6" s="5">
        <f t="shared" si="1"/>
        <v>2.8722813232690143</v>
      </c>
      <c r="AF6" s="1" t="s">
        <v>1</v>
      </c>
      <c r="AG6" s="5">
        <f t="shared" ref="AG6:AG14" si="10">IF(ISNUMBER(W6),(W6-$AG$2)/($AI$2-$AG$2),":")</f>
        <v>0.95301371801660617</v>
      </c>
      <c r="AH6" s="5">
        <f t="shared" si="2"/>
        <v>0.95489200591276524</v>
      </c>
      <c r="AI6" s="5">
        <f t="shared" si="3"/>
        <v>0.96246964098642329</v>
      </c>
      <c r="AJ6" s="5">
        <f t="shared" si="4"/>
        <v>0.96132631854145467</v>
      </c>
      <c r="AK6" s="5">
        <f t="shared" si="5"/>
        <v>0.95338886812068768</v>
      </c>
      <c r="AL6" s="5">
        <f t="shared" si="6"/>
        <v>0.94150694005940805</v>
      </c>
      <c r="AM6" s="5">
        <f t="shared" si="7"/>
        <v>0.88581604367971623</v>
      </c>
      <c r="AN6" s="5">
        <f t="shared" si="8"/>
        <v>0.92271169099353012</v>
      </c>
    </row>
    <row r="7" spans="1:40">
      <c r="A7" s="1" t="s">
        <v>2</v>
      </c>
      <c r="B7" s="1" t="s">
        <v>30</v>
      </c>
      <c r="C7" s="5">
        <v>13.85</v>
      </c>
      <c r="D7" s="5">
        <v>13.75</v>
      </c>
      <c r="E7" s="5">
        <v>12.37</v>
      </c>
      <c r="F7" s="5">
        <v>12.07</v>
      </c>
      <c r="G7" s="5">
        <v>12.18</v>
      </c>
      <c r="H7" s="5">
        <v>12.21</v>
      </c>
      <c r="I7" s="5">
        <v>12.31</v>
      </c>
      <c r="J7" s="5">
        <v>12.14</v>
      </c>
      <c r="L7" s="1" t="s">
        <v>2</v>
      </c>
      <c r="M7" s="5">
        <f t="shared" si="0"/>
        <v>13.85</v>
      </c>
      <c r="N7" s="5">
        <f t="shared" si="0"/>
        <v>13.75</v>
      </c>
      <c r="O7" s="5">
        <f t="shared" si="0"/>
        <v>12.37</v>
      </c>
      <c r="P7" s="5">
        <f t="shared" si="0"/>
        <v>12.07</v>
      </c>
      <c r="Q7" s="5">
        <f t="shared" si="0"/>
        <v>12.18</v>
      </c>
      <c r="R7" s="5">
        <f t="shared" si="0"/>
        <v>12.21</v>
      </c>
      <c r="S7" s="5">
        <f t="shared" si="0"/>
        <v>12.31</v>
      </c>
      <c r="T7" s="5">
        <f t="shared" si="0"/>
        <v>12.14</v>
      </c>
      <c r="V7" s="1" t="s">
        <v>2</v>
      </c>
      <c r="W7" s="5">
        <f t="shared" si="9"/>
        <v>3.7215588131856792</v>
      </c>
      <c r="X7" s="5">
        <f t="shared" si="1"/>
        <v>3.7080992435478315</v>
      </c>
      <c r="Y7" s="5">
        <f t="shared" si="1"/>
        <v>3.5171010790137949</v>
      </c>
      <c r="Z7" s="5">
        <f t="shared" si="1"/>
        <v>3.4741905532080417</v>
      </c>
      <c r="AA7" s="5">
        <f t="shared" si="1"/>
        <v>3.4899856733230297</v>
      </c>
      <c r="AB7" s="5">
        <f t="shared" si="1"/>
        <v>3.4942810419312296</v>
      </c>
      <c r="AC7" s="5">
        <f t="shared" si="1"/>
        <v>3.5085609585697668</v>
      </c>
      <c r="AD7" s="5">
        <f t="shared" si="1"/>
        <v>3.4842502780368694</v>
      </c>
      <c r="AF7" s="1" t="s">
        <v>2</v>
      </c>
      <c r="AG7" s="5">
        <f t="shared" si="10"/>
        <v>0.74919540903418269</v>
      </c>
      <c r="AH7" s="5">
        <f t="shared" si="2"/>
        <v>0.75194534001441082</v>
      </c>
      <c r="AI7" s="5">
        <f t="shared" si="3"/>
        <v>0.79096826451728175</v>
      </c>
      <c r="AJ7" s="5">
        <f t="shared" si="4"/>
        <v>0.7997353341536918</v>
      </c>
      <c r="AK7" s="5">
        <f t="shared" si="5"/>
        <v>0.7965082257609768</v>
      </c>
      <c r="AL7" s="5">
        <f t="shared" si="6"/>
        <v>0.79563063698770919</v>
      </c>
      <c r="AM7" s="5">
        <f t="shared" si="7"/>
        <v>0.79271310052733335</v>
      </c>
      <c r="AN7" s="5">
        <f t="shared" si="8"/>
        <v>0.79768002705965402</v>
      </c>
    </row>
    <row r="8" spans="1:40">
      <c r="A8" s="1" t="s">
        <v>3</v>
      </c>
      <c r="B8" s="1" t="s">
        <v>31</v>
      </c>
      <c r="C8" s="5">
        <v>7.26</v>
      </c>
      <c r="D8" s="5">
        <v>7.39</v>
      </c>
      <c r="E8" s="5">
        <v>7.12</v>
      </c>
      <c r="F8" s="5">
        <v>6.41</v>
      </c>
      <c r="G8" s="5">
        <v>7.04</v>
      </c>
      <c r="H8" s="5">
        <v>7.09</v>
      </c>
      <c r="I8" s="5">
        <v>6.22</v>
      </c>
      <c r="J8" s="5">
        <v>6.56</v>
      </c>
      <c r="L8" s="1" t="s">
        <v>3</v>
      </c>
      <c r="M8" s="5">
        <f t="shared" si="0"/>
        <v>7.26</v>
      </c>
      <c r="N8" s="5">
        <f t="shared" si="0"/>
        <v>7.39</v>
      </c>
      <c r="O8" s="5">
        <f t="shared" si="0"/>
        <v>7.12</v>
      </c>
      <c r="P8" s="5">
        <f t="shared" si="0"/>
        <v>6.41</v>
      </c>
      <c r="Q8" s="5">
        <f t="shared" si="0"/>
        <v>7.04</v>
      </c>
      <c r="R8" s="5">
        <f t="shared" si="0"/>
        <v>7.09</v>
      </c>
      <c r="S8" s="5">
        <f t="shared" si="0"/>
        <v>6.22</v>
      </c>
      <c r="T8" s="5">
        <f t="shared" si="0"/>
        <v>6.56</v>
      </c>
      <c r="V8" s="1" t="s">
        <v>3</v>
      </c>
      <c r="W8" s="5">
        <f t="shared" si="9"/>
        <v>2.6944387170614958</v>
      </c>
      <c r="X8" s="5">
        <f t="shared" si="1"/>
        <v>2.7184554438136375</v>
      </c>
      <c r="Y8" s="5">
        <f t="shared" si="1"/>
        <v>2.6683328128252666</v>
      </c>
      <c r="Z8" s="5">
        <f t="shared" si="1"/>
        <v>2.5317977802344327</v>
      </c>
      <c r="AA8" s="5">
        <f t="shared" si="1"/>
        <v>2.6532998322843198</v>
      </c>
      <c r="AB8" s="5">
        <f t="shared" si="1"/>
        <v>2.6627053911388696</v>
      </c>
      <c r="AC8" s="5">
        <f t="shared" si="1"/>
        <v>2.4939927826679851</v>
      </c>
      <c r="AD8" s="5">
        <f t="shared" si="1"/>
        <v>2.5612496949731396</v>
      </c>
      <c r="AF8" s="1" t="s">
        <v>3</v>
      </c>
      <c r="AG8" s="5">
        <f t="shared" si="10"/>
        <v>0.95904679720965857</v>
      </c>
      <c r="AH8" s="5">
        <f t="shared" si="2"/>
        <v>0.95413992851203888</v>
      </c>
      <c r="AI8" s="5">
        <f t="shared" si="3"/>
        <v>0.96438050673809772</v>
      </c>
      <c r="AJ8" s="5">
        <f t="shared" si="4"/>
        <v>0.99227604323075158</v>
      </c>
      <c r="AK8" s="5">
        <f t="shared" si="5"/>
        <v>0.96745190203728093</v>
      </c>
      <c r="AL8" s="5">
        <f t="shared" si="6"/>
        <v>0.96553024790000785</v>
      </c>
      <c r="AM8" s="5">
        <f t="shared" si="7"/>
        <v>1</v>
      </c>
      <c r="AN8" s="5">
        <f t="shared" si="8"/>
        <v>0.98625870872852006</v>
      </c>
    </row>
    <row r="9" spans="1:40">
      <c r="A9" s="1" t="s">
        <v>4</v>
      </c>
      <c r="B9" s="1" t="s">
        <v>32</v>
      </c>
      <c r="C9" s="5">
        <v>24.62</v>
      </c>
      <c r="D9" s="5">
        <v>23.87</v>
      </c>
      <c r="E9" s="5">
        <v>25.14</v>
      </c>
      <c r="F9" s="5">
        <v>25.09</v>
      </c>
      <c r="G9" s="5">
        <v>24.27</v>
      </c>
      <c r="H9" s="5">
        <v>23.92</v>
      </c>
      <c r="I9" s="5">
        <v>23.6</v>
      </c>
      <c r="J9" s="5">
        <v>24.19</v>
      </c>
      <c r="L9" s="1" t="s">
        <v>4</v>
      </c>
      <c r="M9" s="5">
        <f t="shared" si="0"/>
        <v>24.62</v>
      </c>
      <c r="N9" s="5">
        <f t="shared" si="0"/>
        <v>23.87</v>
      </c>
      <c r="O9" s="5">
        <f t="shared" si="0"/>
        <v>25.14</v>
      </c>
      <c r="P9" s="5">
        <f t="shared" si="0"/>
        <v>25.09</v>
      </c>
      <c r="Q9" s="5">
        <f t="shared" si="0"/>
        <v>24.27</v>
      </c>
      <c r="R9" s="5">
        <f t="shared" si="0"/>
        <v>23.92</v>
      </c>
      <c r="S9" s="5">
        <f t="shared" si="0"/>
        <v>23.6</v>
      </c>
      <c r="T9" s="5">
        <f t="shared" si="0"/>
        <v>24.19</v>
      </c>
      <c r="V9" s="1" t="s">
        <v>4</v>
      </c>
      <c r="W9" s="5">
        <f t="shared" si="9"/>
        <v>4.9618544920221108</v>
      </c>
      <c r="X9" s="5">
        <f t="shared" si="1"/>
        <v>4.8856934001224435</v>
      </c>
      <c r="Y9" s="5">
        <f t="shared" si="1"/>
        <v>5.0139804546886699</v>
      </c>
      <c r="Z9" s="5">
        <f t="shared" si="1"/>
        <v>5.008991914547277</v>
      </c>
      <c r="AA9" s="5">
        <f t="shared" si="1"/>
        <v>4.9264591747014403</v>
      </c>
      <c r="AB9" s="5">
        <f t="shared" si="1"/>
        <v>4.8908077042549936</v>
      </c>
      <c r="AC9" s="5">
        <f t="shared" si="1"/>
        <v>4.8579831205964474</v>
      </c>
      <c r="AD9" s="5">
        <f t="shared" si="1"/>
        <v>4.9183330509431755</v>
      </c>
      <c r="AF9" s="1" t="s">
        <v>4</v>
      </c>
      <c r="AG9" s="5">
        <f t="shared" si="10"/>
        <v>0.49579001765490555</v>
      </c>
      <c r="AH9" s="5">
        <f t="shared" si="2"/>
        <v>0.51135052603208053</v>
      </c>
      <c r="AI9" s="5">
        <f t="shared" si="3"/>
        <v>0.48514013779486048</v>
      </c>
      <c r="AJ9" s="5">
        <f t="shared" si="4"/>
        <v>0.48615934876891376</v>
      </c>
      <c r="AK9" s="5">
        <f t="shared" si="5"/>
        <v>0.50302165152389777</v>
      </c>
      <c r="AL9" s="5">
        <f t="shared" si="6"/>
        <v>0.51030562015805758</v>
      </c>
      <c r="AM9" s="5">
        <f t="shared" si="7"/>
        <v>0.51701202622782561</v>
      </c>
      <c r="AN9" s="5">
        <f t="shared" si="8"/>
        <v>0.50468190367707089</v>
      </c>
    </row>
    <row r="10" spans="1:40">
      <c r="A10" s="1" t="s">
        <v>5</v>
      </c>
      <c r="B10" s="1" t="s">
        <v>33</v>
      </c>
      <c r="C10" s="5">
        <v>58.48</v>
      </c>
      <c r="D10" s="5">
        <v>54.59</v>
      </c>
      <c r="E10" s="5">
        <v>50.84</v>
      </c>
      <c r="F10" s="5">
        <v>46.85</v>
      </c>
      <c r="G10" s="5">
        <v>45.86</v>
      </c>
      <c r="H10" s="5">
        <v>40.29</v>
      </c>
      <c r="I10" s="5">
        <v>37.58</v>
      </c>
      <c r="J10" s="5">
        <v>34.840000000000003</v>
      </c>
      <c r="L10" s="1" t="s">
        <v>5</v>
      </c>
      <c r="M10" s="5">
        <f t="shared" si="0"/>
        <v>54.59</v>
      </c>
      <c r="N10" s="5">
        <f t="shared" si="0"/>
        <v>54.59</v>
      </c>
      <c r="O10" s="5">
        <f t="shared" si="0"/>
        <v>50.84</v>
      </c>
      <c r="P10" s="5">
        <f t="shared" si="0"/>
        <v>46.85</v>
      </c>
      <c r="Q10" s="5">
        <f t="shared" si="0"/>
        <v>45.86</v>
      </c>
      <c r="R10" s="5">
        <f t="shared" si="0"/>
        <v>40.29</v>
      </c>
      <c r="S10" s="5">
        <f t="shared" si="0"/>
        <v>37.58</v>
      </c>
      <c r="T10" s="5">
        <f t="shared" si="0"/>
        <v>34.840000000000003</v>
      </c>
      <c r="V10" s="1" t="s">
        <v>5</v>
      </c>
      <c r="W10" s="5">
        <f t="shared" si="9"/>
        <v>7.3885045848263502</v>
      </c>
      <c r="X10" s="5">
        <f t="shared" si="1"/>
        <v>7.3885045848263502</v>
      </c>
      <c r="Y10" s="5">
        <f t="shared" si="1"/>
        <v>7.1302173879903554</v>
      </c>
      <c r="Z10" s="5">
        <f t="shared" si="1"/>
        <v>6.8447059834590416</v>
      </c>
      <c r="AA10" s="5">
        <f t="shared" si="1"/>
        <v>6.7720011813348053</v>
      </c>
      <c r="AB10" s="5">
        <f t="shared" si="1"/>
        <v>6.3474404290233402</v>
      </c>
      <c r="AC10" s="5">
        <f t="shared" si="1"/>
        <v>6.1302528495976407</v>
      </c>
      <c r="AD10" s="5">
        <f t="shared" si="1"/>
        <v>5.9025418253494824</v>
      </c>
      <c r="AF10" s="1" t="s">
        <v>5</v>
      </c>
      <c r="AG10" s="5">
        <f t="shared" si="10"/>
        <v>0</v>
      </c>
      <c r="AH10" s="5">
        <f t="shared" si="2"/>
        <v>0</v>
      </c>
      <c r="AI10" s="5">
        <f t="shared" si="3"/>
        <v>5.2770778225950166E-2</v>
      </c>
      <c r="AJ10" s="5">
        <f t="shared" si="4"/>
        <v>0.11110374708413333</v>
      </c>
      <c r="AK10" s="5">
        <f t="shared" si="5"/>
        <v>0.12595809927757887</v>
      </c>
      <c r="AL10" s="5">
        <f t="shared" si="6"/>
        <v>0.21270030554302169</v>
      </c>
      <c r="AM10" s="5">
        <f t="shared" si="7"/>
        <v>0.25707400167547861</v>
      </c>
      <c r="AN10" s="5">
        <f t="shared" si="8"/>
        <v>0.30359774775118392</v>
      </c>
    </row>
    <row r="11" spans="1:40">
      <c r="A11" s="1" t="s">
        <v>6</v>
      </c>
      <c r="B11" s="1" t="s">
        <v>34</v>
      </c>
      <c r="C11" s="5">
        <v>76.53</v>
      </c>
      <c r="D11" s="5">
        <v>79.33</v>
      </c>
      <c r="E11" s="5">
        <v>74.08</v>
      </c>
      <c r="F11" s="5">
        <v>75.95</v>
      </c>
      <c r="G11" s="5">
        <v>67.39</v>
      </c>
      <c r="H11" s="5">
        <v>68.12</v>
      </c>
      <c r="I11" s="5">
        <v>59.84</v>
      </c>
      <c r="J11" s="5">
        <v>48.3</v>
      </c>
      <c r="L11" s="1" t="s">
        <v>6</v>
      </c>
      <c r="M11" s="5">
        <f t="shared" si="0"/>
        <v>54.59</v>
      </c>
      <c r="N11" s="5">
        <f t="shared" si="0"/>
        <v>54.59</v>
      </c>
      <c r="O11" s="5">
        <f t="shared" si="0"/>
        <v>54.59</v>
      </c>
      <c r="P11" s="5">
        <f t="shared" si="0"/>
        <v>54.59</v>
      </c>
      <c r="Q11" s="5">
        <f t="shared" si="0"/>
        <v>54.59</v>
      </c>
      <c r="R11" s="5">
        <f t="shared" si="0"/>
        <v>54.59</v>
      </c>
      <c r="S11" s="5">
        <f t="shared" si="0"/>
        <v>54.59</v>
      </c>
      <c r="T11" s="5">
        <f t="shared" si="0"/>
        <v>48.3</v>
      </c>
      <c r="V11" s="1" t="s">
        <v>6</v>
      </c>
      <c r="W11" s="5">
        <f t="shared" si="9"/>
        <v>7.3885045848263502</v>
      </c>
      <c r="X11" s="5">
        <f t="shared" si="1"/>
        <v>7.3885045848263502</v>
      </c>
      <c r="Y11" s="5">
        <f t="shared" si="1"/>
        <v>7.3885045848263502</v>
      </c>
      <c r="Z11" s="5">
        <f t="shared" si="1"/>
        <v>7.3885045848263502</v>
      </c>
      <c r="AA11" s="5">
        <f t="shared" si="1"/>
        <v>7.3885045848263502</v>
      </c>
      <c r="AB11" s="5">
        <f t="shared" si="1"/>
        <v>7.3885045848263502</v>
      </c>
      <c r="AC11" s="5">
        <f t="shared" si="1"/>
        <v>7.3885045848263502</v>
      </c>
      <c r="AD11" s="5">
        <f t="shared" si="1"/>
        <v>6.9498201415576215</v>
      </c>
      <c r="AF11" s="1" t="s">
        <v>6</v>
      </c>
      <c r="AG11" s="5">
        <f t="shared" si="10"/>
        <v>0</v>
      </c>
      <c r="AH11" s="5">
        <f t="shared" si="2"/>
        <v>0</v>
      </c>
      <c r="AI11" s="5">
        <f t="shared" si="3"/>
        <v>0</v>
      </c>
      <c r="AJ11" s="5">
        <f t="shared" si="4"/>
        <v>0</v>
      </c>
      <c r="AK11" s="5">
        <f t="shared" si="5"/>
        <v>0</v>
      </c>
      <c r="AL11" s="5">
        <f t="shared" si="6"/>
        <v>0</v>
      </c>
      <c r="AM11" s="5">
        <f t="shared" si="7"/>
        <v>0</v>
      </c>
      <c r="AN11" s="5">
        <f t="shared" si="8"/>
        <v>8.9627824183666105E-2</v>
      </c>
    </row>
    <row r="12" spans="1:40">
      <c r="A12" s="1" t="s">
        <v>8</v>
      </c>
      <c r="B12" s="1" t="s">
        <v>35</v>
      </c>
      <c r="C12" s="5">
        <v>13.39</v>
      </c>
      <c r="D12" s="5">
        <v>13.88</v>
      </c>
      <c r="E12" s="5">
        <v>12.99</v>
      </c>
      <c r="F12" s="5">
        <v>12.92</v>
      </c>
      <c r="G12" s="5">
        <v>13.25</v>
      </c>
      <c r="H12" s="5">
        <v>13.2</v>
      </c>
      <c r="I12" s="5">
        <v>13.06</v>
      </c>
      <c r="J12" s="5">
        <v>12.95</v>
      </c>
      <c r="L12" s="1" t="s">
        <v>8</v>
      </c>
      <c r="M12" s="5">
        <f t="shared" ref="M12:T12" si="11">IF(ISNUMBER(C12),IF(C12&gt;$M$2,$M$2,IF(C12&lt;$O$2,$O$2,C12)),":")</f>
        <v>13.39</v>
      </c>
      <c r="N12" s="5">
        <f t="shared" si="11"/>
        <v>13.88</v>
      </c>
      <c r="O12" s="5">
        <f t="shared" si="11"/>
        <v>12.99</v>
      </c>
      <c r="P12" s="5">
        <f t="shared" si="11"/>
        <v>12.92</v>
      </c>
      <c r="Q12" s="5">
        <f t="shared" si="11"/>
        <v>13.25</v>
      </c>
      <c r="R12" s="5">
        <f t="shared" si="11"/>
        <v>13.2</v>
      </c>
      <c r="S12" s="5">
        <f t="shared" si="11"/>
        <v>13.06</v>
      </c>
      <c r="T12" s="5">
        <f t="shared" si="11"/>
        <v>12.95</v>
      </c>
      <c r="V12" s="1" t="s">
        <v>8</v>
      </c>
      <c r="W12" s="5">
        <f t="shared" ref="W12:AD12" si="12">IF(ISNUMBER(M12),IF(ABS($X$2)&gt;1,SQRT(M12),M12),"")</f>
        <v>3.6592348927063973</v>
      </c>
      <c r="X12" s="5">
        <f t="shared" si="12"/>
        <v>3.7255872020394318</v>
      </c>
      <c r="Y12" s="5">
        <f t="shared" si="12"/>
        <v>3.6041642581880198</v>
      </c>
      <c r="Z12" s="5">
        <f t="shared" si="12"/>
        <v>3.5944401511222859</v>
      </c>
      <c r="AA12" s="5">
        <f t="shared" si="12"/>
        <v>3.640054944640259</v>
      </c>
      <c r="AB12" s="5">
        <f t="shared" si="12"/>
        <v>3.6331804249169899</v>
      </c>
      <c r="AC12" s="5">
        <f t="shared" si="12"/>
        <v>3.6138621999185303</v>
      </c>
      <c r="AD12" s="5">
        <f t="shared" si="12"/>
        <v>3.598610843089316</v>
      </c>
      <c r="AF12" s="1" t="s">
        <v>8</v>
      </c>
      <c r="AG12" s="5">
        <f t="shared" si="10"/>
        <v>0.76192883843398485</v>
      </c>
      <c r="AH12" s="5">
        <f t="shared" si="2"/>
        <v>0.74837236701966015</v>
      </c>
      <c r="AI12" s="5">
        <f t="shared" si="3"/>
        <v>0.77318034558002802</v>
      </c>
      <c r="AJ12" s="5">
        <f t="shared" si="4"/>
        <v>0.77516708245160848</v>
      </c>
      <c r="AK12" s="5">
        <f t="shared" si="5"/>
        <v>0.7658475026116216</v>
      </c>
      <c r="AL12" s="5">
        <f t="shared" si="6"/>
        <v>0.7672520389578692</v>
      </c>
      <c r="AM12" s="5">
        <f t="shared" si="7"/>
        <v>0.77119895456034881</v>
      </c>
      <c r="AN12" s="5">
        <f t="shared" si="8"/>
        <v>0.77431496642132513</v>
      </c>
    </row>
    <row r="13" spans="1:40">
      <c r="A13" s="1" t="s">
        <v>7</v>
      </c>
      <c r="B13" s="1" t="s">
        <v>36</v>
      </c>
      <c r="C13" s="5">
        <v>27.42</v>
      </c>
      <c r="D13" s="5">
        <v>28.31</v>
      </c>
      <c r="E13" s="5">
        <v>26.22</v>
      </c>
      <c r="F13" s="5">
        <v>26.6</v>
      </c>
      <c r="G13" s="5">
        <v>25.94</v>
      </c>
      <c r="H13" s="5">
        <v>25.88</v>
      </c>
      <c r="I13" s="5">
        <v>25.94</v>
      </c>
      <c r="J13" s="5">
        <v>25.85</v>
      </c>
      <c r="L13" s="1" t="s">
        <v>7</v>
      </c>
      <c r="M13" s="5">
        <f t="shared" si="0"/>
        <v>27.42</v>
      </c>
      <c r="N13" s="5">
        <f t="shared" si="0"/>
        <v>28.31</v>
      </c>
      <c r="O13" s="5">
        <f t="shared" si="0"/>
        <v>26.22</v>
      </c>
      <c r="P13" s="5">
        <f t="shared" si="0"/>
        <v>26.6</v>
      </c>
      <c r="Q13" s="5">
        <f t="shared" si="0"/>
        <v>25.94</v>
      </c>
      <c r="R13" s="5">
        <f t="shared" si="0"/>
        <v>25.88</v>
      </c>
      <c r="S13" s="5">
        <f t="shared" si="0"/>
        <v>25.94</v>
      </c>
      <c r="T13" s="5">
        <f t="shared" si="0"/>
        <v>25.85</v>
      </c>
      <c r="V13" s="1" t="s">
        <v>7</v>
      </c>
      <c r="W13" s="5">
        <f t="shared" si="9"/>
        <v>5.2364109846344187</v>
      </c>
      <c r="X13" s="5">
        <f t="shared" si="1"/>
        <v>5.3207142377692112</v>
      </c>
      <c r="Y13" s="5">
        <f t="shared" si="1"/>
        <v>5.1205468457968433</v>
      </c>
      <c r="Z13" s="5">
        <f t="shared" si="1"/>
        <v>5.1575187832910512</v>
      </c>
      <c r="AA13" s="5">
        <f t="shared" si="1"/>
        <v>5.0931326312987375</v>
      </c>
      <c r="AB13" s="5">
        <f t="shared" si="1"/>
        <v>5.0872389367907616</v>
      </c>
      <c r="AC13" s="5">
        <f t="shared" si="1"/>
        <v>5.0931326312987375</v>
      </c>
      <c r="AD13" s="5">
        <f t="shared" si="1"/>
        <v>5.0842895275544651</v>
      </c>
      <c r="AF13" s="1" t="s">
        <v>7</v>
      </c>
      <c r="AG13" s="5">
        <f t="shared" si="10"/>
        <v>0.43969525198466342</v>
      </c>
      <c r="AH13" s="5">
        <f t="shared" si="2"/>
        <v>0.4224712148299023</v>
      </c>
      <c r="AI13" s="5">
        <f t="shared" si="3"/>
        <v>0.46336750848764746</v>
      </c>
      <c r="AJ13" s="5">
        <f t="shared" si="4"/>
        <v>0.45581375461215284</v>
      </c>
      <c r="AK13" s="5">
        <f t="shared" si="5"/>
        <v>0.46896851949880014</v>
      </c>
      <c r="AL13" s="5">
        <f t="shared" si="6"/>
        <v>0.47017266298566984</v>
      </c>
      <c r="AM13" s="5">
        <f t="shared" si="7"/>
        <v>0.46896851949880014</v>
      </c>
      <c r="AN13" s="5">
        <f t="shared" si="8"/>
        <v>0.4707752581689108</v>
      </c>
    </row>
    <row r="14" spans="1:40">
      <c r="A14" s="1" t="s">
        <v>11</v>
      </c>
      <c r="B14" s="1" t="s">
        <v>37</v>
      </c>
      <c r="C14" s="5">
        <v>20.8</v>
      </c>
      <c r="D14" s="5">
        <v>19.61</v>
      </c>
      <c r="E14" s="5">
        <v>19.43</v>
      </c>
      <c r="F14" s="5">
        <v>18.8</v>
      </c>
      <c r="G14" s="5">
        <v>18.28</v>
      </c>
      <c r="H14" s="5">
        <v>16.66</v>
      </c>
      <c r="I14" s="5">
        <v>14.72</v>
      </c>
      <c r="J14" s="5">
        <v>15.05</v>
      </c>
      <c r="L14" s="1" t="s">
        <v>11</v>
      </c>
      <c r="M14" s="5">
        <f t="shared" si="0"/>
        <v>20.8</v>
      </c>
      <c r="N14" s="5">
        <f t="shared" si="0"/>
        <v>19.61</v>
      </c>
      <c r="O14" s="5">
        <f t="shared" si="0"/>
        <v>19.43</v>
      </c>
      <c r="P14" s="5">
        <f t="shared" si="0"/>
        <v>18.8</v>
      </c>
      <c r="Q14" s="5">
        <f t="shared" si="0"/>
        <v>18.28</v>
      </c>
      <c r="R14" s="5">
        <f t="shared" si="0"/>
        <v>16.66</v>
      </c>
      <c r="S14" s="5">
        <f t="shared" si="0"/>
        <v>14.72</v>
      </c>
      <c r="T14" s="5">
        <f t="shared" si="0"/>
        <v>15.05</v>
      </c>
      <c r="V14" s="1" t="s">
        <v>11</v>
      </c>
      <c r="W14" s="5">
        <f t="shared" si="9"/>
        <v>4.5607017003965522</v>
      </c>
      <c r="X14" s="5">
        <f t="shared" si="1"/>
        <v>4.4283179650969053</v>
      </c>
      <c r="Y14" s="5">
        <f t="shared" si="1"/>
        <v>4.4079473681068384</v>
      </c>
      <c r="Z14" s="5">
        <f t="shared" si="1"/>
        <v>4.3358966777357599</v>
      </c>
      <c r="AA14" s="5">
        <f t="shared" si="1"/>
        <v>4.2755116652863903</v>
      </c>
      <c r="AB14" s="5">
        <f t="shared" si="1"/>
        <v>4.0816663263917103</v>
      </c>
      <c r="AC14" s="5">
        <f t="shared" si="1"/>
        <v>3.8366652186501757</v>
      </c>
      <c r="AD14" s="5">
        <f t="shared" si="1"/>
        <v>3.8794329482541645</v>
      </c>
      <c r="AF14" s="1" t="s">
        <v>11</v>
      </c>
      <c r="AG14" s="5">
        <f t="shared" si="10"/>
        <v>0.57774973250300532</v>
      </c>
      <c r="AH14" s="5">
        <f t="shared" si="2"/>
        <v>0.60479711550068627</v>
      </c>
      <c r="AI14" s="5">
        <f t="shared" si="3"/>
        <v>0.60895904171794124</v>
      </c>
      <c r="AJ14" s="5">
        <f t="shared" si="4"/>
        <v>0.62367975203256465</v>
      </c>
      <c r="AK14" s="5">
        <f t="shared" si="5"/>
        <v>0.63601704222415056</v>
      </c>
      <c r="AL14" s="5">
        <f t="shared" si="6"/>
        <v>0.6756216742549076</v>
      </c>
      <c r="AM14" s="5">
        <f t="shared" si="7"/>
        <v>0.72567796539174678</v>
      </c>
      <c r="AN14" s="5">
        <f t="shared" si="8"/>
        <v>0.71694007051423747</v>
      </c>
    </row>
    <row r="15" spans="1:40">
      <c r="A15" s="1" t="s">
        <v>9</v>
      </c>
      <c r="B15" s="1" t="s">
        <v>38</v>
      </c>
      <c r="C15" s="5">
        <v>8.77</v>
      </c>
      <c r="D15" s="5">
        <v>8.5299999999999994</v>
      </c>
      <c r="E15" s="5">
        <v>8.2100000000000009</v>
      </c>
      <c r="F15" s="5">
        <v>7.43</v>
      </c>
      <c r="G15" s="5">
        <v>7.81</v>
      </c>
      <c r="H15" s="5">
        <v>7.84</v>
      </c>
      <c r="I15" s="5">
        <v>7.2</v>
      </c>
      <c r="J15" s="5">
        <v>7.84</v>
      </c>
      <c r="L15" s="1" t="s">
        <v>9</v>
      </c>
      <c r="M15" s="5">
        <f t="shared" si="0"/>
        <v>8.77</v>
      </c>
      <c r="N15" s="5">
        <f t="shared" si="0"/>
        <v>8.5299999999999994</v>
      </c>
      <c r="O15" s="5">
        <f t="shared" si="0"/>
        <v>8.2100000000000009</v>
      </c>
      <c r="P15" s="5">
        <f t="shared" si="0"/>
        <v>7.43</v>
      </c>
      <c r="Q15" s="5">
        <f t="shared" si="0"/>
        <v>7.81</v>
      </c>
      <c r="R15" s="5">
        <f t="shared" si="0"/>
        <v>7.84</v>
      </c>
      <c r="S15" s="5">
        <f t="shared" si="0"/>
        <v>7.2</v>
      </c>
      <c r="T15" s="5">
        <f t="shared" si="0"/>
        <v>7.84</v>
      </c>
      <c r="V15" s="1" t="s">
        <v>9</v>
      </c>
      <c r="W15" s="5">
        <f t="shared" si="9"/>
        <v>2.9614185789921694</v>
      </c>
      <c r="X15" s="5">
        <f t="shared" si="1"/>
        <v>2.9206163733020465</v>
      </c>
      <c r="Y15" s="5">
        <f t="shared" si="1"/>
        <v>2.8653097563788807</v>
      </c>
      <c r="Z15" s="5">
        <f t="shared" si="1"/>
        <v>2.7258026340878021</v>
      </c>
      <c r="AA15" s="5">
        <f t="shared" si="1"/>
        <v>2.7946377224964238</v>
      </c>
      <c r="AB15" s="5">
        <f t="shared" si="1"/>
        <v>2.8</v>
      </c>
      <c r="AC15" s="5">
        <f t="shared" si="1"/>
        <v>2.6832815729997477</v>
      </c>
      <c r="AD15" s="5">
        <f t="shared" si="1"/>
        <v>2.8</v>
      </c>
      <c r="AF15" s="1" t="s">
        <v>9</v>
      </c>
      <c r="AG15" s="5">
        <f t="shared" ref="AG15:AG16" si="13">IF(ISNUMBER(W15),(W15-$AG$2)/($AI$2-$AG$2),":")</f>
        <v>0.90450001650459588</v>
      </c>
      <c r="AH15" s="5">
        <f t="shared" ref="AH15:AH16" si="14">IF(ISNUMBER(X15),(X15-$AG$2)/($AI$2-$AG$2),":")</f>
        <v>0.91283633427016564</v>
      </c>
      <c r="AI15" s="5">
        <f t="shared" ref="AI15:AI16" si="15">IF(ISNUMBER(Y15),(Y15-$AG$2)/($AI$2-$AG$2),":")</f>
        <v>0.92413605509191865</v>
      </c>
      <c r="AJ15" s="5">
        <f t="shared" ref="AJ15:AJ16" si="16">IF(ISNUMBER(Z15),(Z15-$AG$2)/($AI$2-$AG$2),":")</f>
        <v>0.95263882062403149</v>
      </c>
      <c r="AK15" s="5">
        <f t="shared" ref="AK15:AK16" si="17">IF(ISNUMBER(AA15),(AA15-$AG$2)/($AI$2-$AG$2),":")</f>
        <v>0.93857509145327611</v>
      </c>
      <c r="AL15" s="5">
        <f t="shared" ref="AL15:AL16" si="18">IF(ISNUMBER(AB15),(AB15-$AG$2)/($AI$2-$AG$2),":")</f>
        <v>0.93747952202361173</v>
      </c>
      <c r="AM15" s="5">
        <f t="shared" ref="AM15:AM16" si="19">IF(ISNUMBER(AC15),(AC15-$AG$2)/($AI$2-$AG$2),":")</f>
        <v>0.96132631854145467</v>
      </c>
      <c r="AN15" s="5">
        <f t="shared" ref="AN15:AN16" si="20">IF(ISNUMBER(AD15),(AD15-$AG$2)/($AI$2-$AG$2),":")</f>
        <v>0.93747952202361173</v>
      </c>
    </row>
    <row r="16" spans="1:40">
      <c r="A16" s="1" t="s">
        <v>10</v>
      </c>
      <c r="B16" s="1" t="s">
        <v>39</v>
      </c>
      <c r="C16" s="5">
        <v>23.95</v>
      </c>
      <c r="D16" s="5">
        <v>24.32</v>
      </c>
      <c r="E16" s="5">
        <v>24.36</v>
      </c>
      <c r="F16" s="5">
        <v>23.88</v>
      </c>
      <c r="G16" s="5">
        <v>23.45</v>
      </c>
      <c r="H16" s="5">
        <v>23.47</v>
      </c>
      <c r="I16" s="5">
        <v>22.86</v>
      </c>
      <c r="J16" s="5">
        <v>23.34</v>
      </c>
      <c r="L16" s="1" t="s">
        <v>10</v>
      </c>
      <c r="M16" s="5">
        <f t="shared" si="0"/>
        <v>23.95</v>
      </c>
      <c r="N16" s="5">
        <f t="shared" si="0"/>
        <v>24.32</v>
      </c>
      <c r="O16" s="5">
        <f t="shared" si="0"/>
        <v>24.36</v>
      </c>
      <c r="P16" s="5">
        <f t="shared" si="0"/>
        <v>23.88</v>
      </c>
      <c r="Q16" s="5">
        <f t="shared" si="0"/>
        <v>23.45</v>
      </c>
      <c r="R16" s="5">
        <f t="shared" si="0"/>
        <v>23.47</v>
      </c>
      <c r="S16" s="5">
        <f t="shared" si="0"/>
        <v>22.86</v>
      </c>
      <c r="T16" s="5">
        <f t="shared" si="0"/>
        <v>23.34</v>
      </c>
      <c r="V16" s="1" t="s">
        <v>10</v>
      </c>
      <c r="W16" s="5">
        <f t="shared" si="9"/>
        <v>4.8938737212968624</v>
      </c>
      <c r="X16" s="5">
        <f t="shared" si="1"/>
        <v>4.9315312023751812</v>
      </c>
      <c r="Y16" s="5">
        <f t="shared" si="1"/>
        <v>4.935585071701226</v>
      </c>
      <c r="Z16" s="5">
        <f t="shared" si="1"/>
        <v>4.8867166891482468</v>
      </c>
      <c r="AA16" s="5">
        <f t="shared" si="1"/>
        <v>4.8425200051213002</v>
      </c>
      <c r="AB16" s="5">
        <f t="shared" si="1"/>
        <v>4.8445846055157293</v>
      </c>
      <c r="AC16" s="5">
        <f t="shared" si="1"/>
        <v>4.7812132351527685</v>
      </c>
      <c r="AD16" s="5">
        <f t="shared" si="1"/>
        <v>4.8311489316724652</v>
      </c>
      <c r="AF16" s="1" t="s">
        <v>10</v>
      </c>
      <c r="AG16" s="5">
        <f t="shared" si="13"/>
        <v>0.50967920077941464</v>
      </c>
      <c r="AH16" s="5">
        <f t="shared" si="14"/>
        <v>0.50198538317298602</v>
      </c>
      <c r="AI16" s="5">
        <f t="shared" si="15"/>
        <v>0.50115713523122862</v>
      </c>
      <c r="AJ16" s="5">
        <f t="shared" si="16"/>
        <v>0.51114145737167771</v>
      </c>
      <c r="AK16" s="5">
        <f t="shared" si="17"/>
        <v>0.52017130259698841</v>
      </c>
      <c r="AL16" s="5">
        <f t="shared" si="18"/>
        <v>0.51974948312287483</v>
      </c>
      <c r="AM16" s="5">
        <f t="shared" si="19"/>
        <v>0.53269691749927484</v>
      </c>
      <c r="AN16" s="5">
        <f t="shared" si="20"/>
        <v>0.52249453194211337</v>
      </c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EC485-50DD-4742-9244-0F467A123D24}">
  <dimension ref="A1:AN16"/>
  <sheetViews>
    <sheetView workbookViewId="0"/>
  </sheetViews>
  <sheetFormatPr defaultColWidth="5.85546875" defaultRowHeight="11.25"/>
  <cols>
    <col min="1" max="1" width="5.85546875" style="1"/>
    <col min="2" max="2" width="12.7109375" style="1" customWidth="1"/>
    <col min="3" max="16384" width="5.85546875" style="1"/>
  </cols>
  <sheetData>
    <row r="1" spans="1:40">
      <c r="L1" s="2" t="s">
        <v>15</v>
      </c>
      <c r="V1" s="2" t="s">
        <v>14</v>
      </c>
      <c r="AF1" s="2" t="s">
        <v>16</v>
      </c>
    </row>
    <row r="2" spans="1:40">
      <c r="L2" s="1" t="s">
        <v>21</v>
      </c>
      <c r="M2" s="5" cm="1">
        <f t="array" ref="M2">MAX(IF(C5:J16&lt;AVERAGE(C5:J16)+2*STDEVP(C5:J16),C5:J16))</f>
        <v>17.12</v>
      </c>
      <c r="N2" s="1" t="s">
        <v>22</v>
      </c>
      <c r="O2" s="5" cm="1">
        <f t="array" ref="O2">MIN(IF(C5:J16&gt;AVERAGE(C5:J16)-2*STDEVP(C5:J16),C5:J16))</f>
        <v>6.53</v>
      </c>
      <c r="V2" s="1" t="s">
        <v>23</v>
      </c>
      <c r="X2" s="4">
        <f>SKEW(M6:T16)</f>
        <v>0.66189759033730633</v>
      </c>
      <c r="AF2" s="1" t="s">
        <v>12</v>
      </c>
      <c r="AG2" s="5">
        <f>MAX(W6:AD16)</f>
        <v>17.12</v>
      </c>
      <c r="AH2" s="1" t="s">
        <v>13</v>
      </c>
      <c r="AI2" s="5">
        <f>MIN(W6:AD16)</f>
        <v>6.53</v>
      </c>
    </row>
    <row r="4" spans="1:40">
      <c r="C4" s="3">
        <v>2016</v>
      </c>
      <c r="D4" s="3">
        <v>2017</v>
      </c>
      <c r="E4" s="3">
        <v>2018</v>
      </c>
      <c r="F4" s="3">
        <v>2019</v>
      </c>
      <c r="G4" s="3">
        <v>2020</v>
      </c>
      <c r="H4" s="3">
        <v>2021</v>
      </c>
      <c r="I4" s="3">
        <v>2022</v>
      </c>
      <c r="J4" s="3">
        <v>2023</v>
      </c>
      <c r="M4" s="3">
        <v>2016</v>
      </c>
      <c r="N4" s="3">
        <v>2017</v>
      </c>
      <c r="O4" s="3">
        <v>2018</v>
      </c>
      <c r="P4" s="3">
        <v>2019</v>
      </c>
      <c r="Q4" s="3">
        <v>2020</v>
      </c>
      <c r="R4" s="3">
        <v>2021</v>
      </c>
      <c r="S4" s="3">
        <v>2022</v>
      </c>
      <c r="T4" s="3">
        <v>2023</v>
      </c>
      <c r="W4" s="3">
        <v>2016</v>
      </c>
      <c r="X4" s="3">
        <v>2017</v>
      </c>
      <c r="Y4" s="3">
        <v>2018</v>
      </c>
      <c r="Z4" s="3">
        <v>2019</v>
      </c>
      <c r="AA4" s="3">
        <v>2020</v>
      </c>
      <c r="AB4" s="3">
        <v>2021</v>
      </c>
      <c r="AC4" s="3">
        <v>2022</v>
      </c>
      <c r="AD4" s="3">
        <v>2023</v>
      </c>
      <c r="AG4" s="3">
        <v>2016</v>
      </c>
      <c r="AH4" s="3">
        <v>2017</v>
      </c>
      <c r="AI4" s="3">
        <v>2018</v>
      </c>
      <c r="AJ4" s="3">
        <v>2019</v>
      </c>
      <c r="AK4" s="3">
        <v>2020</v>
      </c>
      <c r="AL4" s="3">
        <v>2021</v>
      </c>
      <c r="AM4" s="3">
        <v>2022</v>
      </c>
      <c r="AN4" s="3">
        <v>2023</v>
      </c>
    </row>
    <row r="5" spans="1:40">
      <c r="A5" s="1" t="s">
        <v>0</v>
      </c>
      <c r="B5" s="1" t="s">
        <v>0</v>
      </c>
      <c r="C5" s="5">
        <v>14.59590031647414</v>
      </c>
      <c r="D5" s="5">
        <v>13.559838933356863</v>
      </c>
      <c r="E5" s="5">
        <v>13.342397384779638</v>
      </c>
      <c r="F5" s="5">
        <v>13.140418952190327</v>
      </c>
      <c r="G5" s="5">
        <v>13.120098314664908</v>
      </c>
      <c r="H5" s="5">
        <v>13.555533053112097</v>
      </c>
      <c r="I5" s="5">
        <v>13.503090659146141</v>
      </c>
      <c r="J5" s="5">
        <v>12.328439261515097</v>
      </c>
      <c r="L5" s="1" t="s">
        <v>0</v>
      </c>
      <c r="M5" s="5">
        <f t="shared" ref="M5:T16" si="0">IF(ISNUMBER(C5),IF(C5&gt;$M$2,$M$2,IF(C5&lt;$O$2,$O$2,C5)),":")</f>
        <v>14.59590031647414</v>
      </c>
      <c r="N5" s="5">
        <f t="shared" si="0"/>
        <v>13.559838933356863</v>
      </c>
      <c r="O5" s="5">
        <f t="shared" si="0"/>
        <v>13.342397384779638</v>
      </c>
      <c r="P5" s="5">
        <f t="shared" si="0"/>
        <v>13.140418952190327</v>
      </c>
      <c r="Q5" s="5">
        <f t="shared" si="0"/>
        <v>13.120098314664908</v>
      </c>
      <c r="R5" s="5">
        <f t="shared" si="0"/>
        <v>13.555533053112097</v>
      </c>
      <c r="S5" s="5">
        <f t="shared" si="0"/>
        <v>13.503090659146141</v>
      </c>
      <c r="T5" s="5">
        <f t="shared" si="0"/>
        <v>12.328439261515097</v>
      </c>
      <c r="V5" s="1" t="s">
        <v>0</v>
      </c>
      <c r="W5" s="5">
        <f>IF(ISNUMBER(M5),IF(ABS($X$2)&gt;1,SQRT(M5),M5),"")</f>
        <v>14.59590031647414</v>
      </c>
      <c r="X5" s="5">
        <f t="shared" ref="X5:AD16" si="1">IF(ISNUMBER(N5),IF(ABS($X$2)&gt;1,SQRT(N5),N5),"")</f>
        <v>13.559838933356863</v>
      </c>
      <c r="Y5" s="5">
        <f t="shared" si="1"/>
        <v>13.342397384779638</v>
      </c>
      <c r="Z5" s="5">
        <f t="shared" si="1"/>
        <v>13.140418952190327</v>
      </c>
      <c r="AA5" s="5">
        <f t="shared" si="1"/>
        <v>13.120098314664908</v>
      </c>
      <c r="AB5" s="5">
        <f t="shared" si="1"/>
        <v>13.555533053112097</v>
      </c>
      <c r="AC5" s="5">
        <f t="shared" si="1"/>
        <v>13.503090659146141</v>
      </c>
      <c r="AD5" s="5">
        <f t="shared" si="1"/>
        <v>12.328439261515097</v>
      </c>
      <c r="AF5" s="1" t="s">
        <v>0</v>
      </c>
      <c r="AG5" s="5">
        <f t="shared" ref="AG5:AG14" si="2">IF(ISNUMBER(W5),(W5-$AI$2)/($AG$2-$AI$2),":")</f>
        <v>0.7616525322449611</v>
      </c>
      <c r="AH5" s="5">
        <f t="shared" ref="AH5:AH14" si="3">IF(ISNUMBER(X5),(X5-$AI$2)/($AG$2-$AI$2),":")</f>
        <v>0.66381859616212113</v>
      </c>
      <c r="AI5" s="5">
        <f t="shared" ref="AI5:AI14" si="4">IF(ISNUMBER(Y5),(Y5-$AI$2)/($AG$2-$AI$2),":")</f>
        <v>0.64328587202829435</v>
      </c>
      <c r="AJ5" s="5">
        <f t="shared" ref="AJ5:AJ14" si="5">IF(ISNUMBER(Z5),(Z5-$AI$2)/($AG$2-$AI$2),":")</f>
        <v>0.62421330993298652</v>
      </c>
      <c r="AK5" s="5">
        <f t="shared" ref="AK5:AK14" si="6">IF(ISNUMBER(AA5),(AA5-$AI$2)/($AG$2-$AI$2),":")</f>
        <v>0.62229445841972686</v>
      </c>
      <c r="AL5" s="5">
        <f t="shared" ref="AL5:AL14" si="7">IF(ISNUMBER(AB5),(AB5-$AI$2)/($AG$2-$AI$2),":")</f>
        <v>0.66341199746101009</v>
      </c>
      <c r="AM5" s="5">
        <f t="shared" ref="AM5:AM14" si="8">IF(ISNUMBER(AC5),(AC5-$AI$2)/($AG$2-$AI$2),":")</f>
        <v>0.65845993004212844</v>
      </c>
      <c r="AN5" s="5">
        <f t="shared" ref="AN5:AN14" si="9">IF(ISNUMBER(AD5),(AD5-$AI$2)/($AG$2-$AI$2),":")</f>
        <v>0.54753911817895151</v>
      </c>
    </row>
    <row r="6" spans="1:40">
      <c r="A6" s="1" t="s">
        <v>1</v>
      </c>
      <c r="B6" s="1" t="s">
        <v>29</v>
      </c>
      <c r="C6" s="5">
        <v>10.53</v>
      </c>
      <c r="D6" s="5">
        <v>10.19</v>
      </c>
      <c r="E6" s="5">
        <v>10.49</v>
      </c>
      <c r="F6" s="5">
        <v>10.119999999999999</v>
      </c>
      <c r="G6" s="5">
        <v>10.39</v>
      </c>
      <c r="H6" s="5">
        <v>10.44</v>
      </c>
      <c r="I6" s="5">
        <v>9.17</v>
      </c>
      <c r="J6" s="5">
        <v>10.26</v>
      </c>
      <c r="L6" s="1" t="s">
        <v>1</v>
      </c>
      <c r="M6" s="5">
        <f t="shared" si="0"/>
        <v>10.53</v>
      </c>
      <c r="N6" s="5">
        <f t="shared" si="0"/>
        <v>10.19</v>
      </c>
      <c r="O6" s="5">
        <f t="shared" si="0"/>
        <v>10.49</v>
      </c>
      <c r="P6" s="5">
        <f t="shared" si="0"/>
        <v>10.119999999999999</v>
      </c>
      <c r="Q6" s="5">
        <f t="shared" si="0"/>
        <v>10.39</v>
      </c>
      <c r="R6" s="5">
        <f t="shared" si="0"/>
        <v>10.44</v>
      </c>
      <c r="S6" s="5">
        <f t="shared" si="0"/>
        <v>9.17</v>
      </c>
      <c r="T6" s="5">
        <f t="shared" si="0"/>
        <v>10.26</v>
      </c>
      <c r="V6" s="1" t="s">
        <v>1</v>
      </c>
      <c r="W6" s="5">
        <f t="shared" ref="W6:W16" si="10">IF(ISNUMBER(M6),IF(ABS($X$2)&gt;1,SQRT(M6),M6),"")</f>
        <v>10.53</v>
      </c>
      <c r="X6" s="5">
        <f t="shared" si="1"/>
        <v>10.19</v>
      </c>
      <c r="Y6" s="5">
        <f t="shared" si="1"/>
        <v>10.49</v>
      </c>
      <c r="Z6" s="5">
        <f t="shared" si="1"/>
        <v>10.119999999999999</v>
      </c>
      <c r="AA6" s="5">
        <f t="shared" si="1"/>
        <v>10.39</v>
      </c>
      <c r="AB6" s="5">
        <f t="shared" si="1"/>
        <v>10.44</v>
      </c>
      <c r="AC6" s="5">
        <f t="shared" si="1"/>
        <v>9.17</v>
      </c>
      <c r="AD6" s="5">
        <f t="shared" si="1"/>
        <v>10.26</v>
      </c>
      <c r="AF6" s="1" t="s">
        <v>1</v>
      </c>
      <c r="AG6" s="5">
        <f t="shared" si="2"/>
        <v>0.37771482530689321</v>
      </c>
      <c r="AH6" s="5">
        <f t="shared" si="3"/>
        <v>0.3456090651558073</v>
      </c>
      <c r="AI6" s="5">
        <f t="shared" si="4"/>
        <v>0.37393767705382436</v>
      </c>
      <c r="AJ6" s="5">
        <f t="shared" si="5"/>
        <v>0.33899905571293665</v>
      </c>
      <c r="AK6" s="5">
        <f t="shared" si="6"/>
        <v>0.36449480642115206</v>
      </c>
      <c r="AL6" s="5">
        <f t="shared" si="7"/>
        <v>0.36921624173748813</v>
      </c>
      <c r="AM6" s="5">
        <f t="shared" si="8"/>
        <v>0.24929178470254953</v>
      </c>
      <c r="AN6" s="5">
        <f t="shared" si="9"/>
        <v>0.35221907459867796</v>
      </c>
    </row>
    <row r="7" spans="1:40">
      <c r="A7" s="1" t="s">
        <v>2</v>
      </c>
      <c r="B7" s="1" t="s">
        <v>30</v>
      </c>
      <c r="C7" s="5">
        <v>9.7100000000000009</v>
      </c>
      <c r="D7" s="5">
        <v>11.23</v>
      </c>
      <c r="E7" s="5">
        <v>11.28</v>
      </c>
      <c r="F7" s="5">
        <v>13.53</v>
      </c>
      <c r="G7" s="5">
        <v>12.09</v>
      </c>
      <c r="H7" s="5">
        <v>11.84</v>
      </c>
      <c r="I7" s="5">
        <v>11.84</v>
      </c>
      <c r="J7" s="5">
        <v>10.74</v>
      </c>
      <c r="L7" s="1" t="s">
        <v>2</v>
      </c>
      <c r="M7" s="5">
        <f t="shared" si="0"/>
        <v>9.7100000000000009</v>
      </c>
      <c r="N7" s="5">
        <f t="shared" si="0"/>
        <v>11.23</v>
      </c>
      <c r="O7" s="5">
        <f t="shared" si="0"/>
        <v>11.28</v>
      </c>
      <c r="P7" s="5">
        <f t="shared" si="0"/>
        <v>13.53</v>
      </c>
      <c r="Q7" s="5">
        <f t="shared" si="0"/>
        <v>12.09</v>
      </c>
      <c r="R7" s="5">
        <f t="shared" si="0"/>
        <v>11.84</v>
      </c>
      <c r="S7" s="5">
        <f t="shared" si="0"/>
        <v>11.84</v>
      </c>
      <c r="T7" s="5">
        <f t="shared" si="0"/>
        <v>10.74</v>
      </c>
      <c r="V7" s="1" t="s">
        <v>2</v>
      </c>
      <c r="W7" s="5">
        <f t="shared" si="10"/>
        <v>9.7100000000000009</v>
      </c>
      <c r="X7" s="5">
        <f t="shared" si="1"/>
        <v>11.23</v>
      </c>
      <c r="Y7" s="5">
        <f t="shared" si="1"/>
        <v>11.28</v>
      </c>
      <c r="Z7" s="5">
        <f t="shared" si="1"/>
        <v>13.53</v>
      </c>
      <c r="AA7" s="5">
        <f t="shared" si="1"/>
        <v>12.09</v>
      </c>
      <c r="AB7" s="5">
        <f t="shared" si="1"/>
        <v>11.84</v>
      </c>
      <c r="AC7" s="5">
        <f t="shared" si="1"/>
        <v>11.84</v>
      </c>
      <c r="AD7" s="5">
        <f t="shared" si="1"/>
        <v>10.74</v>
      </c>
      <c r="AF7" s="1" t="s">
        <v>2</v>
      </c>
      <c r="AG7" s="5">
        <f t="shared" si="2"/>
        <v>0.30028328611898025</v>
      </c>
      <c r="AH7" s="5">
        <f t="shared" si="3"/>
        <v>0.44381491973559967</v>
      </c>
      <c r="AI7" s="5">
        <f t="shared" si="4"/>
        <v>0.44853635505193573</v>
      </c>
      <c r="AJ7" s="5">
        <f t="shared" si="5"/>
        <v>0.66100094428706324</v>
      </c>
      <c r="AK7" s="5">
        <f t="shared" si="6"/>
        <v>0.5250236071765817</v>
      </c>
      <c r="AL7" s="5">
        <f t="shared" si="7"/>
        <v>0.50141643059490082</v>
      </c>
      <c r="AM7" s="5">
        <f t="shared" si="8"/>
        <v>0.50141643059490082</v>
      </c>
      <c r="AN7" s="5">
        <f t="shared" si="9"/>
        <v>0.39754485363550518</v>
      </c>
    </row>
    <row r="8" spans="1:40">
      <c r="A8" s="1" t="s">
        <v>3</v>
      </c>
      <c r="B8" s="1" t="s">
        <v>31</v>
      </c>
      <c r="C8" s="5">
        <v>12.49</v>
      </c>
      <c r="D8" s="5">
        <v>11.37</v>
      </c>
      <c r="E8" s="5">
        <v>11.99</v>
      </c>
      <c r="F8" s="5">
        <v>11.54</v>
      </c>
      <c r="G8" s="5">
        <v>11.47</v>
      </c>
      <c r="H8" s="5">
        <v>12.27</v>
      </c>
      <c r="I8" s="5">
        <v>10.95</v>
      </c>
      <c r="J8" s="5">
        <v>11.32</v>
      </c>
      <c r="L8" s="1" t="s">
        <v>3</v>
      </c>
      <c r="M8" s="5">
        <f t="shared" si="0"/>
        <v>12.49</v>
      </c>
      <c r="N8" s="5">
        <f t="shared" si="0"/>
        <v>11.37</v>
      </c>
      <c r="O8" s="5">
        <f t="shared" si="0"/>
        <v>11.99</v>
      </c>
      <c r="P8" s="5">
        <f t="shared" si="0"/>
        <v>11.54</v>
      </c>
      <c r="Q8" s="5">
        <f t="shared" si="0"/>
        <v>11.47</v>
      </c>
      <c r="R8" s="5">
        <f t="shared" si="0"/>
        <v>12.27</v>
      </c>
      <c r="S8" s="5">
        <f t="shared" si="0"/>
        <v>10.95</v>
      </c>
      <c r="T8" s="5">
        <f t="shared" si="0"/>
        <v>11.32</v>
      </c>
      <c r="V8" s="1" t="s">
        <v>3</v>
      </c>
      <c r="W8" s="5">
        <f t="shared" si="10"/>
        <v>12.49</v>
      </c>
      <c r="X8" s="5">
        <f t="shared" si="1"/>
        <v>11.37</v>
      </c>
      <c r="Y8" s="5">
        <f t="shared" si="1"/>
        <v>11.99</v>
      </c>
      <c r="Z8" s="5">
        <f t="shared" si="1"/>
        <v>11.54</v>
      </c>
      <c r="AA8" s="5">
        <f t="shared" si="1"/>
        <v>11.47</v>
      </c>
      <c r="AB8" s="5">
        <f t="shared" si="1"/>
        <v>12.27</v>
      </c>
      <c r="AC8" s="5">
        <f t="shared" si="1"/>
        <v>10.95</v>
      </c>
      <c r="AD8" s="5">
        <f t="shared" si="1"/>
        <v>11.32</v>
      </c>
      <c r="AF8" s="1" t="s">
        <v>3</v>
      </c>
      <c r="AG8" s="5">
        <f t="shared" si="2"/>
        <v>0.56279508970727099</v>
      </c>
      <c r="AH8" s="5">
        <f t="shared" si="3"/>
        <v>0.45703493862134081</v>
      </c>
      <c r="AI8" s="5">
        <f t="shared" si="4"/>
        <v>0.51558073654390935</v>
      </c>
      <c r="AJ8" s="5">
        <f t="shared" si="5"/>
        <v>0.47308781869688377</v>
      </c>
      <c r="AK8" s="5">
        <f t="shared" si="6"/>
        <v>0.46647780925401328</v>
      </c>
      <c r="AL8" s="5">
        <f t="shared" si="7"/>
        <v>0.54202077431539186</v>
      </c>
      <c r="AM8" s="5">
        <f t="shared" si="8"/>
        <v>0.41737488196411698</v>
      </c>
      <c r="AN8" s="5">
        <f t="shared" si="9"/>
        <v>0.45231350330500475</v>
      </c>
    </row>
    <row r="9" spans="1:40">
      <c r="A9" s="1" t="s">
        <v>4</v>
      </c>
      <c r="B9" s="1" t="s">
        <v>32</v>
      </c>
      <c r="C9" s="5">
        <v>18.37</v>
      </c>
      <c r="D9" s="5">
        <v>20.09</v>
      </c>
      <c r="E9" s="5">
        <v>15.82</v>
      </c>
      <c r="F9" s="5">
        <v>19.3</v>
      </c>
      <c r="G9" s="5">
        <v>17.12</v>
      </c>
      <c r="H9" s="5">
        <v>13.55</v>
      </c>
      <c r="I9" s="5">
        <v>18.86</v>
      </c>
      <c r="J9" s="5">
        <v>22.42</v>
      </c>
      <c r="L9" s="1" t="s">
        <v>4</v>
      </c>
      <c r="M9" s="5">
        <f t="shared" si="0"/>
        <v>17.12</v>
      </c>
      <c r="N9" s="5">
        <f t="shared" si="0"/>
        <v>17.12</v>
      </c>
      <c r="O9" s="5">
        <f t="shared" si="0"/>
        <v>15.82</v>
      </c>
      <c r="P9" s="5">
        <f t="shared" si="0"/>
        <v>17.12</v>
      </c>
      <c r="Q9" s="5">
        <f t="shared" si="0"/>
        <v>17.12</v>
      </c>
      <c r="R9" s="5">
        <f t="shared" si="0"/>
        <v>13.55</v>
      </c>
      <c r="S9" s="5">
        <f t="shared" si="0"/>
        <v>17.12</v>
      </c>
      <c r="T9" s="5">
        <f t="shared" si="0"/>
        <v>17.12</v>
      </c>
      <c r="V9" s="1" t="s">
        <v>4</v>
      </c>
      <c r="W9" s="5">
        <f t="shared" si="10"/>
        <v>17.12</v>
      </c>
      <c r="X9" s="5">
        <f t="shared" si="1"/>
        <v>17.12</v>
      </c>
      <c r="Y9" s="5">
        <f t="shared" si="1"/>
        <v>15.82</v>
      </c>
      <c r="Z9" s="5">
        <f t="shared" si="1"/>
        <v>17.12</v>
      </c>
      <c r="AA9" s="5">
        <f t="shared" si="1"/>
        <v>17.12</v>
      </c>
      <c r="AB9" s="5">
        <f t="shared" si="1"/>
        <v>13.55</v>
      </c>
      <c r="AC9" s="5">
        <f t="shared" si="1"/>
        <v>17.12</v>
      </c>
      <c r="AD9" s="5">
        <f t="shared" si="1"/>
        <v>17.12</v>
      </c>
      <c r="AF9" s="1" t="s">
        <v>4</v>
      </c>
      <c r="AG9" s="5">
        <f t="shared" si="2"/>
        <v>1</v>
      </c>
      <c r="AH9" s="5">
        <f t="shared" si="3"/>
        <v>1</v>
      </c>
      <c r="AI9" s="5">
        <f t="shared" si="4"/>
        <v>0.87724268177525966</v>
      </c>
      <c r="AJ9" s="5">
        <f t="shared" si="5"/>
        <v>1</v>
      </c>
      <c r="AK9" s="5">
        <f t="shared" si="6"/>
        <v>1</v>
      </c>
      <c r="AL9" s="5">
        <f t="shared" si="7"/>
        <v>0.66288951841359778</v>
      </c>
      <c r="AM9" s="5">
        <f t="shared" si="8"/>
        <v>1</v>
      </c>
      <c r="AN9" s="5">
        <f t="shared" si="9"/>
        <v>1</v>
      </c>
    </row>
    <row r="10" spans="1:40">
      <c r="A10" s="1" t="s">
        <v>5</v>
      </c>
      <c r="B10" s="1" t="s">
        <v>33</v>
      </c>
      <c r="C10" s="5">
        <v>9.5399999999999991</v>
      </c>
      <c r="D10" s="5">
        <v>8.85</v>
      </c>
      <c r="E10" s="5">
        <v>8.32</v>
      </c>
      <c r="F10" s="5">
        <v>8.1</v>
      </c>
      <c r="G10" s="5">
        <v>9.25</v>
      </c>
      <c r="H10" s="5">
        <v>9.52</v>
      </c>
      <c r="I10" s="5">
        <v>8.9600000000000009</v>
      </c>
      <c r="J10" s="5">
        <v>8.73</v>
      </c>
      <c r="L10" s="1" t="s">
        <v>5</v>
      </c>
      <c r="M10" s="5">
        <f t="shared" si="0"/>
        <v>9.5399999999999991</v>
      </c>
      <c r="N10" s="5">
        <f t="shared" si="0"/>
        <v>8.85</v>
      </c>
      <c r="O10" s="5">
        <f t="shared" si="0"/>
        <v>8.32</v>
      </c>
      <c r="P10" s="5">
        <f t="shared" si="0"/>
        <v>8.1</v>
      </c>
      <c r="Q10" s="5">
        <f t="shared" si="0"/>
        <v>9.25</v>
      </c>
      <c r="R10" s="5">
        <f t="shared" si="0"/>
        <v>9.52</v>
      </c>
      <c r="S10" s="5">
        <f t="shared" si="0"/>
        <v>8.9600000000000009</v>
      </c>
      <c r="T10" s="5">
        <f t="shared" si="0"/>
        <v>8.73</v>
      </c>
      <c r="V10" s="1" t="s">
        <v>5</v>
      </c>
      <c r="W10" s="5">
        <f t="shared" si="10"/>
        <v>9.5399999999999991</v>
      </c>
      <c r="X10" s="5">
        <f t="shared" si="1"/>
        <v>8.85</v>
      </c>
      <c r="Y10" s="5">
        <f t="shared" si="1"/>
        <v>8.32</v>
      </c>
      <c r="Z10" s="5">
        <f t="shared" si="1"/>
        <v>8.1</v>
      </c>
      <c r="AA10" s="5">
        <f t="shared" si="1"/>
        <v>9.25</v>
      </c>
      <c r="AB10" s="5">
        <f t="shared" si="1"/>
        <v>9.52</v>
      </c>
      <c r="AC10" s="5">
        <f t="shared" si="1"/>
        <v>8.9600000000000009</v>
      </c>
      <c r="AD10" s="5">
        <f t="shared" si="1"/>
        <v>8.73</v>
      </c>
      <c r="AF10" s="1" t="s">
        <v>5</v>
      </c>
      <c r="AG10" s="5">
        <f t="shared" si="2"/>
        <v>0.28423040604343708</v>
      </c>
      <c r="AH10" s="5">
        <f t="shared" si="3"/>
        <v>0.21907459867799806</v>
      </c>
      <c r="AI10" s="5">
        <f t="shared" si="4"/>
        <v>0.16902738432483475</v>
      </c>
      <c r="AJ10" s="5">
        <f t="shared" si="5"/>
        <v>0.14825306893295556</v>
      </c>
      <c r="AK10" s="5">
        <f t="shared" si="6"/>
        <v>0.2568460812086874</v>
      </c>
      <c r="AL10" s="5">
        <f t="shared" si="7"/>
        <v>0.28234183191690265</v>
      </c>
      <c r="AM10" s="5">
        <f t="shared" si="8"/>
        <v>0.22946175637393773</v>
      </c>
      <c r="AN10" s="5">
        <f t="shared" si="9"/>
        <v>0.20774315391879133</v>
      </c>
    </row>
    <row r="11" spans="1:40">
      <c r="A11" s="1" t="s">
        <v>6</v>
      </c>
      <c r="B11" s="1" t="s">
        <v>34</v>
      </c>
      <c r="C11" s="5">
        <v>11.03</v>
      </c>
      <c r="D11" s="5">
        <v>10.87</v>
      </c>
      <c r="E11" s="5">
        <v>9.43</v>
      </c>
      <c r="F11" s="5">
        <v>10.08</v>
      </c>
      <c r="G11" s="5">
        <v>10.199999999999999</v>
      </c>
      <c r="H11" s="5">
        <v>9.6300000000000008</v>
      </c>
      <c r="I11" s="5">
        <v>8.7100000000000009</v>
      </c>
      <c r="J11" s="5">
        <v>8.77</v>
      </c>
      <c r="L11" s="1" t="s">
        <v>6</v>
      </c>
      <c r="M11" s="5">
        <f t="shared" si="0"/>
        <v>11.03</v>
      </c>
      <c r="N11" s="5">
        <f t="shared" si="0"/>
        <v>10.87</v>
      </c>
      <c r="O11" s="5">
        <f t="shared" si="0"/>
        <v>9.43</v>
      </c>
      <c r="P11" s="5">
        <f t="shared" si="0"/>
        <v>10.08</v>
      </c>
      <c r="Q11" s="5">
        <f t="shared" si="0"/>
        <v>10.199999999999999</v>
      </c>
      <c r="R11" s="5">
        <f t="shared" si="0"/>
        <v>9.6300000000000008</v>
      </c>
      <c r="S11" s="5">
        <f t="shared" si="0"/>
        <v>8.7100000000000009</v>
      </c>
      <c r="T11" s="5">
        <f t="shared" si="0"/>
        <v>8.77</v>
      </c>
      <c r="V11" s="1" t="s">
        <v>6</v>
      </c>
      <c r="W11" s="5">
        <f t="shared" si="10"/>
        <v>11.03</v>
      </c>
      <c r="X11" s="5">
        <f t="shared" si="1"/>
        <v>10.87</v>
      </c>
      <c r="Y11" s="5">
        <f t="shared" si="1"/>
        <v>9.43</v>
      </c>
      <c r="Z11" s="5">
        <f t="shared" si="1"/>
        <v>10.08</v>
      </c>
      <c r="AA11" s="5">
        <f t="shared" si="1"/>
        <v>10.199999999999999</v>
      </c>
      <c r="AB11" s="5">
        <f t="shared" si="1"/>
        <v>9.6300000000000008</v>
      </c>
      <c r="AC11" s="5">
        <f t="shared" si="1"/>
        <v>8.7100000000000009</v>
      </c>
      <c r="AD11" s="5">
        <f t="shared" si="1"/>
        <v>8.77</v>
      </c>
      <c r="AF11" s="1" t="s">
        <v>6</v>
      </c>
      <c r="AG11" s="5">
        <f t="shared" si="2"/>
        <v>0.42492917847025485</v>
      </c>
      <c r="AH11" s="5">
        <f t="shared" si="3"/>
        <v>0.40982058545797911</v>
      </c>
      <c r="AI11" s="5">
        <f t="shared" si="4"/>
        <v>0.27384324834749757</v>
      </c>
      <c r="AJ11" s="5">
        <f t="shared" si="5"/>
        <v>0.3352219074598678</v>
      </c>
      <c r="AK11" s="5">
        <f t="shared" si="6"/>
        <v>0.34655335221907452</v>
      </c>
      <c r="AL11" s="5">
        <f t="shared" si="7"/>
        <v>0.29272898961284238</v>
      </c>
      <c r="AM11" s="5">
        <f t="shared" si="8"/>
        <v>0.20585457979225691</v>
      </c>
      <c r="AN11" s="5">
        <f t="shared" si="9"/>
        <v>0.21152030217186019</v>
      </c>
    </row>
    <row r="12" spans="1:40">
      <c r="A12" s="1" t="s">
        <v>8</v>
      </c>
      <c r="B12" s="1" t="s">
        <v>35</v>
      </c>
      <c r="C12" s="5">
        <v>13.33</v>
      </c>
      <c r="D12" s="5">
        <v>12.87</v>
      </c>
      <c r="E12" s="5">
        <v>12.53</v>
      </c>
      <c r="F12" s="5">
        <v>12.54</v>
      </c>
      <c r="G12" s="5">
        <v>12.22</v>
      </c>
      <c r="H12" s="5">
        <v>12.33</v>
      </c>
      <c r="I12" s="5">
        <v>11.37</v>
      </c>
      <c r="J12" s="5">
        <v>9.8699999999999992</v>
      </c>
      <c r="L12" s="1" t="s">
        <v>8</v>
      </c>
      <c r="M12" s="5">
        <f t="shared" ref="M12:T12" si="11">IF(ISNUMBER(C12),IF(C12&gt;$M$2,$M$2,IF(C12&lt;$O$2,$O$2,C12)),":")</f>
        <v>13.33</v>
      </c>
      <c r="N12" s="5">
        <f t="shared" si="11"/>
        <v>12.87</v>
      </c>
      <c r="O12" s="5">
        <f t="shared" si="11"/>
        <v>12.53</v>
      </c>
      <c r="P12" s="5">
        <f t="shared" si="11"/>
        <v>12.54</v>
      </c>
      <c r="Q12" s="5">
        <f t="shared" si="11"/>
        <v>12.22</v>
      </c>
      <c r="R12" s="5">
        <f t="shared" si="11"/>
        <v>12.33</v>
      </c>
      <c r="S12" s="5">
        <f t="shared" si="11"/>
        <v>11.37</v>
      </c>
      <c r="T12" s="5">
        <f t="shared" si="11"/>
        <v>9.8699999999999992</v>
      </c>
      <c r="V12" s="1" t="s">
        <v>8</v>
      </c>
      <c r="W12" s="5">
        <f t="shared" ref="W12:AD12" si="12">IF(ISNUMBER(M12),IF(ABS($X$2)&gt;1,SQRT(M12),M12),"")</f>
        <v>13.33</v>
      </c>
      <c r="X12" s="5">
        <f t="shared" si="12"/>
        <v>12.87</v>
      </c>
      <c r="Y12" s="5">
        <f t="shared" si="12"/>
        <v>12.53</v>
      </c>
      <c r="Z12" s="5">
        <f t="shared" si="12"/>
        <v>12.54</v>
      </c>
      <c r="AA12" s="5">
        <f t="shared" si="12"/>
        <v>12.22</v>
      </c>
      <c r="AB12" s="5">
        <f t="shared" si="12"/>
        <v>12.33</v>
      </c>
      <c r="AC12" s="5">
        <f t="shared" si="12"/>
        <v>11.37</v>
      </c>
      <c r="AD12" s="5">
        <f t="shared" si="12"/>
        <v>9.8699999999999992</v>
      </c>
      <c r="AF12" s="1" t="s">
        <v>8</v>
      </c>
      <c r="AG12" s="5">
        <f t="shared" si="2"/>
        <v>0.64211520302171854</v>
      </c>
      <c r="AH12" s="5">
        <f t="shared" si="3"/>
        <v>0.59867799811142575</v>
      </c>
      <c r="AI12" s="5">
        <f t="shared" si="4"/>
        <v>0.56657223796033984</v>
      </c>
      <c r="AJ12" s="5">
        <f t="shared" si="5"/>
        <v>0.56751652502360705</v>
      </c>
      <c r="AK12" s="5">
        <f t="shared" si="6"/>
        <v>0.5372993389990558</v>
      </c>
      <c r="AL12" s="5">
        <f t="shared" si="7"/>
        <v>0.54768649669499525</v>
      </c>
      <c r="AM12" s="5">
        <f t="shared" si="8"/>
        <v>0.45703493862134081</v>
      </c>
      <c r="AN12" s="5">
        <f t="shared" si="9"/>
        <v>0.31539187913125583</v>
      </c>
    </row>
    <row r="13" spans="1:40">
      <c r="A13" s="1" t="s">
        <v>7</v>
      </c>
      <c r="B13" s="1" t="s">
        <v>36</v>
      </c>
      <c r="C13" s="5">
        <v>14.7</v>
      </c>
      <c r="D13" s="5">
        <v>14.61</v>
      </c>
      <c r="E13" s="5">
        <v>14.06</v>
      </c>
      <c r="F13" s="5">
        <v>13.34</v>
      </c>
      <c r="G13" s="5">
        <v>15.34</v>
      </c>
      <c r="H13" s="5">
        <v>14.5</v>
      </c>
      <c r="I13" s="5">
        <v>13.57</v>
      </c>
      <c r="J13" s="5">
        <v>11.96</v>
      </c>
      <c r="L13" s="1" t="s">
        <v>7</v>
      </c>
      <c r="M13" s="5">
        <f t="shared" si="0"/>
        <v>14.7</v>
      </c>
      <c r="N13" s="5">
        <f t="shared" si="0"/>
        <v>14.61</v>
      </c>
      <c r="O13" s="5">
        <f t="shared" si="0"/>
        <v>14.06</v>
      </c>
      <c r="P13" s="5">
        <f t="shared" si="0"/>
        <v>13.34</v>
      </c>
      <c r="Q13" s="5">
        <f t="shared" si="0"/>
        <v>15.34</v>
      </c>
      <c r="R13" s="5">
        <f t="shared" si="0"/>
        <v>14.5</v>
      </c>
      <c r="S13" s="5">
        <f t="shared" si="0"/>
        <v>13.57</v>
      </c>
      <c r="T13" s="5">
        <f t="shared" si="0"/>
        <v>11.96</v>
      </c>
      <c r="V13" s="1" t="s">
        <v>7</v>
      </c>
      <c r="W13" s="5">
        <f t="shared" si="10"/>
        <v>14.7</v>
      </c>
      <c r="X13" s="5">
        <f t="shared" si="1"/>
        <v>14.61</v>
      </c>
      <c r="Y13" s="5">
        <f t="shared" si="1"/>
        <v>14.06</v>
      </c>
      <c r="Z13" s="5">
        <f t="shared" si="1"/>
        <v>13.34</v>
      </c>
      <c r="AA13" s="5">
        <f t="shared" si="1"/>
        <v>15.34</v>
      </c>
      <c r="AB13" s="5">
        <f t="shared" si="1"/>
        <v>14.5</v>
      </c>
      <c r="AC13" s="5">
        <f t="shared" si="1"/>
        <v>13.57</v>
      </c>
      <c r="AD13" s="5">
        <f t="shared" si="1"/>
        <v>11.96</v>
      </c>
      <c r="AF13" s="1" t="s">
        <v>7</v>
      </c>
      <c r="AG13" s="5">
        <f t="shared" si="2"/>
        <v>0.77148253068932937</v>
      </c>
      <c r="AH13" s="5">
        <f t="shared" si="3"/>
        <v>0.76298394711992434</v>
      </c>
      <c r="AI13" s="5">
        <f t="shared" si="4"/>
        <v>0.71104815864022664</v>
      </c>
      <c r="AJ13" s="5">
        <f t="shared" si="5"/>
        <v>0.64305949008498575</v>
      </c>
      <c r="AK13" s="5">
        <f t="shared" si="6"/>
        <v>0.83191690273843233</v>
      </c>
      <c r="AL13" s="5">
        <f t="shared" si="7"/>
        <v>0.75259678942398489</v>
      </c>
      <c r="AM13" s="5">
        <f t="shared" si="8"/>
        <v>0.6647780925401322</v>
      </c>
      <c r="AN13" s="5">
        <f t="shared" si="9"/>
        <v>0.51274787535410771</v>
      </c>
    </row>
    <row r="14" spans="1:40">
      <c r="A14" s="1" t="s">
        <v>11</v>
      </c>
      <c r="B14" s="1" t="s">
        <v>37</v>
      </c>
      <c r="C14" s="5">
        <v>13.56</v>
      </c>
      <c r="D14" s="5">
        <v>9.39</v>
      </c>
      <c r="E14" s="5">
        <v>14.36</v>
      </c>
      <c r="F14" s="5">
        <v>9.14</v>
      </c>
      <c r="G14" s="5">
        <v>11.1</v>
      </c>
      <c r="H14" s="5">
        <v>13.25</v>
      </c>
      <c r="I14" s="5">
        <v>12.92</v>
      </c>
      <c r="J14" s="5">
        <v>9.2799999999999994</v>
      </c>
      <c r="L14" s="1" t="s">
        <v>11</v>
      </c>
      <c r="M14" s="5">
        <f t="shared" si="0"/>
        <v>13.56</v>
      </c>
      <c r="N14" s="5">
        <f t="shared" si="0"/>
        <v>9.39</v>
      </c>
      <c r="O14" s="5">
        <f t="shared" si="0"/>
        <v>14.36</v>
      </c>
      <c r="P14" s="5">
        <f t="shared" si="0"/>
        <v>9.14</v>
      </c>
      <c r="Q14" s="5">
        <f t="shared" si="0"/>
        <v>11.1</v>
      </c>
      <c r="R14" s="5">
        <f t="shared" si="0"/>
        <v>13.25</v>
      </c>
      <c r="S14" s="5">
        <f t="shared" si="0"/>
        <v>12.92</v>
      </c>
      <c r="T14" s="5">
        <f t="shared" si="0"/>
        <v>9.2799999999999994</v>
      </c>
      <c r="V14" s="1" t="s">
        <v>11</v>
      </c>
      <c r="W14" s="5">
        <f t="shared" si="10"/>
        <v>13.56</v>
      </c>
      <c r="X14" s="5">
        <f t="shared" si="1"/>
        <v>9.39</v>
      </c>
      <c r="Y14" s="5">
        <f t="shared" si="1"/>
        <v>14.36</v>
      </c>
      <c r="Z14" s="5">
        <f t="shared" si="1"/>
        <v>9.14</v>
      </c>
      <c r="AA14" s="5">
        <f t="shared" si="1"/>
        <v>11.1</v>
      </c>
      <c r="AB14" s="5">
        <f t="shared" si="1"/>
        <v>13.25</v>
      </c>
      <c r="AC14" s="5">
        <f t="shared" si="1"/>
        <v>12.92</v>
      </c>
      <c r="AD14" s="5">
        <f t="shared" si="1"/>
        <v>9.2799999999999994</v>
      </c>
      <c r="AF14" s="1" t="s">
        <v>11</v>
      </c>
      <c r="AG14" s="5">
        <f t="shared" si="2"/>
        <v>0.66383380547686499</v>
      </c>
      <c r="AH14" s="5">
        <f t="shared" si="3"/>
        <v>0.27006610009442872</v>
      </c>
      <c r="AI14" s="5">
        <f t="shared" si="4"/>
        <v>0.73937677053824358</v>
      </c>
      <c r="AJ14" s="5">
        <f t="shared" si="5"/>
        <v>0.2464589235127479</v>
      </c>
      <c r="AK14" s="5">
        <f t="shared" si="6"/>
        <v>0.43153918791312557</v>
      </c>
      <c r="AL14" s="5">
        <f t="shared" si="7"/>
        <v>0.63456090651558072</v>
      </c>
      <c r="AM14" s="5">
        <f t="shared" si="8"/>
        <v>0.60339943342776203</v>
      </c>
      <c r="AN14" s="5">
        <f t="shared" si="9"/>
        <v>0.25967894239848904</v>
      </c>
    </row>
    <row r="15" spans="1:40">
      <c r="A15" s="1" t="s">
        <v>9</v>
      </c>
      <c r="B15" s="1" t="s">
        <v>38</v>
      </c>
      <c r="C15" s="5">
        <v>12.78</v>
      </c>
      <c r="D15" s="5">
        <v>11.87</v>
      </c>
      <c r="E15" s="5">
        <v>11.4</v>
      </c>
      <c r="F15" s="5">
        <v>11.48</v>
      </c>
      <c r="G15" s="5">
        <v>11.51</v>
      </c>
      <c r="H15" s="5">
        <v>11.05</v>
      </c>
      <c r="I15" s="5">
        <v>10.14</v>
      </c>
      <c r="J15" s="5">
        <v>8.84</v>
      </c>
      <c r="L15" s="1" t="s">
        <v>9</v>
      </c>
      <c r="M15" s="5">
        <f t="shared" si="0"/>
        <v>12.78</v>
      </c>
      <c r="N15" s="5">
        <f t="shared" si="0"/>
        <v>11.87</v>
      </c>
      <c r="O15" s="5">
        <f t="shared" si="0"/>
        <v>11.4</v>
      </c>
      <c r="P15" s="5">
        <f t="shared" si="0"/>
        <v>11.48</v>
      </c>
      <c r="Q15" s="5">
        <f t="shared" si="0"/>
        <v>11.51</v>
      </c>
      <c r="R15" s="5">
        <f t="shared" si="0"/>
        <v>11.05</v>
      </c>
      <c r="S15" s="5">
        <f t="shared" si="0"/>
        <v>10.14</v>
      </c>
      <c r="T15" s="5">
        <f t="shared" si="0"/>
        <v>8.84</v>
      </c>
      <c r="V15" s="1" t="s">
        <v>9</v>
      </c>
      <c r="W15" s="5">
        <f t="shared" si="10"/>
        <v>12.78</v>
      </c>
      <c r="X15" s="5">
        <f t="shared" si="1"/>
        <v>11.87</v>
      </c>
      <c r="Y15" s="5">
        <f t="shared" si="1"/>
        <v>11.4</v>
      </c>
      <c r="Z15" s="5">
        <f t="shared" si="1"/>
        <v>11.48</v>
      </c>
      <c r="AA15" s="5">
        <f t="shared" si="1"/>
        <v>11.51</v>
      </c>
      <c r="AB15" s="5">
        <f t="shared" si="1"/>
        <v>11.05</v>
      </c>
      <c r="AC15" s="5">
        <f t="shared" si="1"/>
        <v>10.14</v>
      </c>
      <c r="AD15" s="5">
        <f t="shared" si="1"/>
        <v>8.84</v>
      </c>
      <c r="AF15" s="1" t="s">
        <v>9</v>
      </c>
      <c r="AG15" s="5">
        <f t="shared" ref="AG15:AN16" si="13">IF(ISNUMBER(W15),(W15-$AI$2)/($AG$2-$AI$2),":")</f>
        <v>0.59017941454202072</v>
      </c>
      <c r="AH15" s="5">
        <f t="shared" si="13"/>
        <v>0.50424929178470246</v>
      </c>
      <c r="AI15" s="5">
        <f t="shared" si="13"/>
        <v>0.45986779981114262</v>
      </c>
      <c r="AJ15" s="5">
        <f t="shared" si="13"/>
        <v>0.46742209631728049</v>
      </c>
      <c r="AK15" s="5">
        <f t="shared" si="13"/>
        <v>0.47025495750708213</v>
      </c>
      <c r="AL15" s="5">
        <f t="shared" si="13"/>
        <v>0.42681775259678945</v>
      </c>
      <c r="AM15" s="5">
        <f t="shared" si="13"/>
        <v>0.34088762983947124</v>
      </c>
      <c r="AN15" s="5">
        <f t="shared" si="13"/>
        <v>0.21813031161473084</v>
      </c>
    </row>
    <row r="16" spans="1:40">
      <c r="A16" s="1" t="s">
        <v>10</v>
      </c>
      <c r="B16" s="1" t="s">
        <v>39</v>
      </c>
      <c r="C16" s="5">
        <v>10.93</v>
      </c>
      <c r="D16" s="5">
        <v>11.3</v>
      </c>
      <c r="E16" s="5">
        <v>13.1</v>
      </c>
      <c r="F16" s="5">
        <v>16.920000000000002</v>
      </c>
      <c r="G16" s="5">
        <v>6.53</v>
      </c>
      <c r="H16" s="5">
        <v>7.48</v>
      </c>
      <c r="I16" s="5">
        <v>9.3000000000000007</v>
      </c>
      <c r="J16" s="5">
        <v>10.47</v>
      </c>
      <c r="L16" s="1" t="s">
        <v>10</v>
      </c>
      <c r="M16" s="5">
        <f t="shared" si="0"/>
        <v>10.93</v>
      </c>
      <c r="N16" s="5">
        <f t="shared" si="0"/>
        <v>11.3</v>
      </c>
      <c r="O16" s="5">
        <f t="shared" si="0"/>
        <v>13.1</v>
      </c>
      <c r="P16" s="5">
        <f t="shared" si="0"/>
        <v>16.920000000000002</v>
      </c>
      <c r="Q16" s="5">
        <f t="shared" si="0"/>
        <v>6.53</v>
      </c>
      <c r="R16" s="5">
        <f t="shared" si="0"/>
        <v>7.48</v>
      </c>
      <c r="S16" s="5">
        <f t="shared" si="0"/>
        <v>9.3000000000000007</v>
      </c>
      <c r="T16" s="5">
        <f t="shared" si="0"/>
        <v>10.47</v>
      </c>
      <c r="V16" s="1" t="s">
        <v>10</v>
      </c>
      <c r="W16" s="5">
        <f t="shared" si="10"/>
        <v>10.93</v>
      </c>
      <c r="X16" s="5">
        <f t="shared" si="1"/>
        <v>11.3</v>
      </c>
      <c r="Y16" s="5">
        <f t="shared" si="1"/>
        <v>13.1</v>
      </c>
      <c r="Z16" s="5">
        <f t="shared" si="1"/>
        <v>16.920000000000002</v>
      </c>
      <c r="AA16" s="5">
        <f t="shared" si="1"/>
        <v>6.53</v>
      </c>
      <c r="AB16" s="5">
        <f t="shared" si="1"/>
        <v>7.48</v>
      </c>
      <c r="AC16" s="5">
        <f t="shared" si="1"/>
        <v>9.3000000000000007</v>
      </c>
      <c r="AD16" s="5">
        <f t="shared" si="1"/>
        <v>10.47</v>
      </c>
      <c r="AF16" s="1" t="s">
        <v>10</v>
      </c>
      <c r="AG16" s="5">
        <f t="shared" si="13"/>
        <v>0.41548630783758256</v>
      </c>
      <c r="AH16" s="5">
        <f t="shared" si="13"/>
        <v>0.45042492917847032</v>
      </c>
      <c r="AI16" s="5">
        <f t="shared" si="13"/>
        <v>0.6203966005665722</v>
      </c>
      <c r="AJ16" s="5">
        <f t="shared" si="13"/>
        <v>0.98111425873465541</v>
      </c>
      <c r="AK16" s="5">
        <f t="shared" si="13"/>
        <v>0</v>
      </c>
      <c r="AL16" s="5">
        <f t="shared" si="13"/>
        <v>8.9707271010387182E-2</v>
      </c>
      <c r="AM16" s="5">
        <f t="shared" si="13"/>
        <v>0.26156751652502364</v>
      </c>
      <c r="AN16" s="5">
        <f t="shared" si="13"/>
        <v>0.37204910292728993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Innovation Index</vt:lpstr>
      <vt:lpstr>1.1.1</vt:lpstr>
      <vt:lpstr>1.1.2</vt:lpstr>
      <vt:lpstr>1.2.1</vt:lpstr>
      <vt:lpstr>1.2.2</vt:lpstr>
      <vt:lpstr>2.1.1</vt:lpstr>
      <vt:lpstr>2.1.3</vt:lpstr>
      <vt:lpstr>2.2.1</vt:lpstr>
      <vt:lpstr>2.3.2</vt:lpstr>
      <vt:lpstr>3.1.1</vt:lpstr>
      <vt:lpstr>3.1.2</vt:lpstr>
      <vt:lpstr>3.2.1</vt:lpstr>
      <vt:lpstr>3.2.2</vt:lpstr>
      <vt:lpstr>3.3.1</vt:lpstr>
      <vt:lpstr>3.3.2</vt:lpstr>
      <vt:lpstr>3.3.3</vt:lpstr>
      <vt:lpstr>4.2.1</vt:lpstr>
      <vt:lpstr>4.2.2</vt:lpstr>
      <vt:lpstr>4.3.2</vt:lpstr>
      <vt:lpstr>4.3.3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Hollanders H (MERIT)</dc:creator>
  <cp:lastModifiedBy>hollanders, hugo</cp:lastModifiedBy>
  <dcterms:created xsi:type="dcterms:W3CDTF">1996-10-14T23:33:28Z</dcterms:created>
  <dcterms:modified xsi:type="dcterms:W3CDTF">2023-06-16T12:50:20Z</dcterms:modified>
</cp:coreProperties>
</file>